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8" windowWidth="15600" windowHeight="8580" activeTab="2"/>
  </bookViews>
  <sheets>
    <sheet name="OVERALL" sheetId="1" r:id="rId1"/>
    <sheet name="Pairs and trips" sheetId="6" r:id="rId2"/>
    <sheet name="Singles and fours" sheetId="7" r:id="rId3"/>
    <sheet name="Teams &amp; medals" sheetId="10" r:id="rId4"/>
  </sheets>
  <calcPr calcId="124519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4"/>
  <c r="G5"/>
  <c r="G6"/>
  <c r="G7"/>
  <c r="G8"/>
  <c r="G9"/>
  <c r="G10"/>
  <c r="G11"/>
  <c r="G4"/>
  <c r="E5"/>
  <c r="E6"/>
  <c r="E7"/>
  <c r="E8"/>
  <c r="E9"/>
  <c r="E10"/>
  <c r="E11"/>
  <c r="E4"/>
  <c r="C5"/>
  <c r="C6"/>
  <c r="C7"/>
  <c r="C8"/>
  <c r="C9"/>
  <c r="C10"/>
  <c r="C11"/>
  <c r="C4"/>
  <c r="G19" i="10" l="1"/>
  <c r="C19"/>
  <c r="G20"/>
  <c r="C20"/>
  <c r="F20" l="1"/>
  <c r="E20"/>
  <c r="D20"/>
  <c r="F19"/>
  <c r="E19"/>
  <c r="D19"/>
  <c r="G18"/>
  <c r="F18"/>
  <c r="E18"/>
  <c r="D18"/>
  <c r="G17"/>
  <c r="F17"/>
  <c r="E17"/>
  <c r="D17"/>
  <c r="G14"/>
  <c r="F14"/>
  <c r="E14"/>
  <c r="D14"/>
  <c r="G13"/>
  <c r="F13"/>
  <c r="E13"/>
  <c r="D13"/>
  <c r="C16"/>
  <c r="C15"/>
  <c r="C14"/>
  <c r="C13"/>
  <c r="C18"/>
  <c r="C17"/>
  <c r="F9" i="6" l="1"/>
  <c r="G9"/>
  <c r="AA5"/>
  <c r="J9" l="1"/>
  <c r="H5" i="1"/>
  <c r="H6"/>
  <c r="H7"/>
  <c r="H8"/>
  <c r="H9"/>
  <c r="H10"/>
  <c r="H11"/>
  <c r="H4"/>
  <c r="F5"/>
  <c r="F6"/>
  <c r="F7"/>
  <c r="F8"/>
  <c r="F9"/>
  <c r="F10"/>
  <c r="F11"/>
  <c r="F4"/>
  <c r="J5"/>
  <c r="J6"/>
  <c r="J7"/>
  <c r="J8"/>
  <c r="J9"/>
  <c r="J10"/>
  <c r="J11"/>
  <c r="J4"/>
  <c r="D5"/>
  <c r="D6"/>
  <c r="D7"/>
  <c r="D8"/>
  <c r="D9"/>
  <c r="D10"/>
  <c r="D11"/>
  <c r="L11" s="1"/>
  <c r="D4"/>
  <c r="V25" i="7"/>
  <c r="U25"/>
  <c r="S25"/>
  <c r="R25"/>
  <c r="P25"/>
  <c r="Q25" s="1"/>
  <c r="O25"/>
  <c r="M25"/>
  <c r="L25"/>
  <c r="J25"/>
  <c r="I25"/>
  <c r="G25"/>
  <c r="F25"/>
  <c r="D25"/>
  <c r="C25"/>
  <c r="Z24"/>
  <c r="S24"/>
  <c r="R24"/>
  <c r="T24" s="1"/>
  <c r="P24"/>
  <c r="O24"/>
  <c r="M24"/>
  <c r="L24"/>
  <c r="J24"/>
  <c r="I24"/>
  <c r="G24"/>
  <c r="F24"/>
  <c r="D24"/>
  <c r="AB24" s="1"/>
  <c r="C24"/>
  <c r="Z23"/>
  <c r="W23"/>
  <c r="P23"/>
  <c r="O23"/>
  <c r="M23"/>
  <c r="L23"/>
  <c r="N23" s="1"/>
  <c r="J23"/>
  <c r="I23"/>
  <c r="G23"/>
  <c r="F23"/>
  <c r="D23"/>
  <c r="C23"/>
  <c r="Z22"/>
  <c r="W22"/>
  <c r="T22"/>
  <c r="M22"/>
  <c r="L22"/>
  <c r="J22"/>
  <c r="I22"/>
  <c r="G22"/>
  <c r="F22"/>
  <c r="AA22" s="1"/>
  <c r="E22"/>
  <c r="D22"/>
  <c r="C22"/>
  <c r="Z21"/>
  <c r="W21"/>
  <c r="T21"/>
  <c r="Q21"/>
  <c r="J21"/>
  <c r="I21"/>
  <c r="G21"/>
  <c r="F21"/>
  <c r="H21" s="1"/>
  <c r="D21"/>
  <c r="C21"/>
  <c r="Z20"/>
  <c r="W20"/>
  <c r="T20"/>
  <c r="Q20"/>
  <c r="N20"/>
  <c r="G20"/>
  <c r="H20" s="1"/>
  <c r="F20"/>
  <c r="D20"/>
  <c r="C20"/>
  <c r="AA20" s="1"/>
  <c r="Z19"/>
  <c r="W19"/>
  <c r="T19"/>
  <c r="Q19"/>
  <c r="N19"/>
  <c r="K19"/>
  <c r="D19"/>
  <c r="AB19" s="1"/>
  <c r="C19"/>
  <c r="AB18"/>
  <c r="AA18"/>
  <c r="Z18"/>
  <c r="W18"/>
  <c r="T18"/>
  <c r="Q18"/>
  <c r="N18"/>
  <c r="K18"/>
  <c r="H18"/>
  <c r="V12"/>
  <c r="U12"/>
  <c r="S12"/>
  <c r="T12" s="1"/>
  <c r="R12"/>
  <c r="P12"/>
  <c r="O12"/>
  <c r="M12"/>
  <c r="L12"/>
  <c r="J12"/>
  <c r="I12"/>
  <c r="G12"/>
  <c r="H12" s="1"/>
  <c r="F12"/>
  <c r="D12"/>
  <c r="C12"/>
  <c r="Z11"/>
  <c r="S11"/>
  <c r="R11"/>
  <c r="P11"/>
  <c r="O11"/>
  <c r="M11"/>
  <c r="L11"/>
  <c r="J11"/>
  <c r="I11"/>
  <c r="K11" s="1"/>
  <c r="G11"/>
  <c r="H11" s="1"/>
  <c r="F11"/>
  <c r="D11"/>
  <c r="AB11" s="1"/>
  <c r="C11"/>
  <c r="Z10"/>
  <c r="W10"/>
  <c r="P10"/>
  <c r="O10"/>
  <c r="M10"/>
  <c r="N10" s="1"/>
  <c r="L10"/>
  <c r="J10"/>
  <c r="I10"/>
  <c r="K10" s="1"/>
  <c r="G10"/>
  <c r="F10"/>
  <c r="D10"/>
  <c r="C10"/>
  <c r="Z9"/>
  <c r="W9"/>
  <c r="T9"/>
  <c r="M9"/>
  <c r="L9"/>
  <c r="J9"/>
  <c r="I9"/>
  <c r="G9"/>
  <c r="AB9" s="1"/>
  <c r="F9"/>
  <c r="D9"/>
  <c r="C9"/>
  <c r="E9" s="1"/>
  <c r="Z8"/>
  <c r="AD8" s="1"/>
  <c r="W8"/>
  <c r="T8"/>
  <c r="Q8"/>
  <c r="J8"/>
  <c r="I8"/>
  <c r="G8"/>
  <c r="F8"/>
  <c r="D8"/>
  <c r="C8"/>
  <c r="Z7"/>
  <c r="W7"/>
  <c r="AD7" s="1"/>
  <c r="T7"/>
  <c r="Q7"/>
  <c r="N7"/>
  <c r="G7"/>
  <c r="F7"/>
  <c r="H7" s="1"/>
  <c r="D7"/>
  <c r="C7"/>
  <c r="Z6"/>
  <c r="W6"/>
  <c r="T6"/>
  <c r="AD6" s="1"/>
  <c r="Q6"/>
  <c r="N6"/>
  <c r="K6"/>
  <c r="D6"/>
  <c r="C6"/>
  <c r="AB5"/>
  <c r="AA5"/>
  <c r="Z5"/>
  <c r="W5"/>
  <c r="T5"/>
  <c r="Q5"/>
  <c r="N5"/>
  <c r="K5"/>
  <c r="H5"/>
  <c r="V25" i="6"/>
  <c r="U25"/>
  <c r="W25" s="1"/>
  <c r="S25"/>
  <c r="R25"/>
  <c r="P25"/>
  <c r="O25"/>
  <c r="M25"/>
  <c r="L25"/>
  <c r="J25"/>
  <c r="I25"/>
  <c r="K25" s="1"/>
  <c r="G25"/>
  <c r="F25"/>
  <c r="D25"/>
  <c r="C25"/>
  <c r="Z24"/>
  <c r="S24"/>
  <c r="R24"/>
  <c r="P24"/>
  <c r="O24"/>
  <c r="M24"/>
  <c r="L24"/>
  <c r="J24"/>
  <c r="I24"/>
  <c r="G24"/>
  <c r="F24"/>
  <c r="D24"/>
  <c r="C24"/>
  <c r="Z23"/>
  <c r="W23"/>
  <c r="P23"/>
  <c r="O23"/>
  <c r="Q23" s="1"/>
  <c r="M23"/>
  <c r="L23"/>
  <c r="J23"/>
  <c r="K23" s="1"/>
  <c r="I23"/>
  <c r="G23"/>
  <c r="F23"/>
  <c r="D23"/>
  <c r="C23"/>
  <c r="Z22"/>
  <c r="W22"/>
  <c r="T22"/>
  <c r="M22"/>
  <c r="L22"/>
  <c r="J22"/>
  <c r="I22"/>
  <c r="G22"/>
  <c r="F22"/>
  <c r="D22"/>
  <c r="C22"/>
  <c r="Z21"/>
  <c r="W21"/>
  <c r="T21"/>
  <c r="Q21"/>
  <c r="J21"/>
  <c r="I21"/>
  <c r="G21"/>
  <c r="F21"/>
  <c r="D21"/>
  <c r="C21"/>
  <c r="Z20"/>
  <c r="W20"/>
  <c r="T20"/>
  <c r="Q20"/>
  <c r="N20"/>
  <c r="G20"/>
  <c r="F20"/>
  <c r="D20"/>
  <c r="C20"/>
  <c r="E20" s="1"/>
  <c r="Z19"/>
  <c r="W19"/>
  <c r="T19"/>
  <c r="Q19"/>
  <c r="N19"/>
  <c r="K19"/>
  <c r="D19"/>
  <c r="AB19" s="1"/>
  <c r="C19"/>
  <c r="AA19" s="1"/>
  <c r="AB18"/>
  <c r="AA18"/>
  <c r="Z18"/>
  <c r="W18"/>
  <c r="T18"/>
  <c r="Q18"/>
  <c r="N18"/>
  <c r="K18"/>
  <c r="H18"/>
  <c r="AB5"/>
  <c r="Z6"/>
  <c r="Z7"/>
  <c r="Z8"/>
  <c r="Z9"/>
  <c r="Z10"/>
  <c r="Z11"/>
  <c r="Z5"/>
  <c r="W6"/>
  <c r="W7"/>
  <c r="W8"/>
  <c r="W9"/>
  <c r="W10"/>
  <c r="W5"/>
  <c r="T6"/>
  <c r="T7"/>
  <c r="T8"/>
  <c r="T9"/>
  <c r="T5"/>
  <c r="Q6"/>
  <c r="Q7"/>
  <c r="Q8"/>
  <c r="Q5"/>
  <c r="N6"/>
  <c r="N7"/>
  <c r="N5"/>
  <c r="K6"/>
  <c r="K5"/>
  <c r="H5"/>
  <c r="V12"/>
  <c r="U12"/>
  <c r="S12"/>
  <c r="R12"/>
  <c r="P12"/>
  <c r="O12"/>
  <c r="M12"/>
  <c r="L12"/>
  <c r="N12" s="1"/>
  <c r="J12"/>
  <c r="I12"/>
  <c r="G12"/>
  <c r="F12"/>
  <c r="D12"/>
  <c r="C12"/>
  <c r="S11"/>
  <c r="R11"/>
  <c r="T11" s="1"/>
  <c r="P11"/>
  <c r="O11"/>
  <c r="Q11" s="1"/>
  <c r="M11"/>
  <c r="L11"/>
  <c r="J11"/>
  <c r="I11"/>
  <c r="K11" s="1"/>
  <c r="G11"/>
  <c r="F11"/>
  <c r="D11"/>
  <c r="C11"/>
  <c r="P10"/>
  <c r="O10"/>
  <c r="M10"/>
  <c r="L10"/>
  <c r="J10"/>
  <c r="I10"/>
  <c r="G10"/>
  <c r="F10"/>
  <c r="H10" s="1"/>
  <c r="D10"/>
  <c r="C10"/>
  <c r="M9"/>
  <c r="L9"/>
  <c r="N9" s="1"/>
  <c r="I9"/>
  <c r="H9"/>
  <c r="D9"/>
  <c r="AB9" s="1"/>
  <c r="C9"/>
  <c r="J8"/>
  <c r="I8"/>
  <c r="G8"/>
  <c r="F8"/>
  <c r="H8" s="1"/>
  <c r="D8"/>
  <c r="C8"/>
  <c r="G7"/>
  <c r="F7"/>
  <c r="C7"/>
  <c r="AA7" s="1"/>
  <c r="D7"/>
  <c r="C6"/>
  <c r="AA6"/>
  <c r="D6"/>
  <c r="AB6" s="1"/>
  <c r="AA6" i="7"/>
  <c r="H25" i="6"/>
  <c r="AA25" i="7" l="1"/>
  <c r="H24"/>
  <c r="E23"/>
  <c r="N22"/>
  <c r="AD9"/>
  <c r="AD5"/>
  <c r="AA11"/>
  <c r="AC11" s="1"/>
  <c r="AD11"/>
  <c r="K21"/>
  <c r="W25"/>
  <c r="E19"/>
  <c r="AD19" s="1"/>
  <c r="AA23"/>
  <c r="L5" i="1"/>
  <c r="L10"/>
  <c r="H22" i="6"/>
  <c r="T25"/>
  <c r="L9" i="1"/>
  <c r="AC18" i="7"/>
  <c r="Q24" i="6"/>
  <c r="E21"/>
  <c r="AB7"/>
  <c r="H7"/>
  <c r="N10"/>
  <c r="AA7" i="7"/>
  <c r="AB7"/>
  <c r="H10"/>
  <c r="N11"/>
  <c r="E12"/>
  <c r="K22"/>
  <c r="AB23"/>
  <c r="AC23" s="1"/>
  <c r="K23"/>
  <c r="Q23"/>
  <c r="K24"/>
  <c r="Q24"/>
  <c r="N25"/>
  <c r="H9"/>
  <c r="E10"/>
  <c r="Q10"/>
  <c r="Q11"/>
  <c r="AA12"/>
  <c r="E20"/>
  <c r="AD20" s="1"/>
  <c r="AB20"/>
  <c r="AC20" s="1"/>
  <c r="AA21"/>
  <c r="H22"/>
  <c r="AC22"/>
  <c r="AB25"/>
  <c r="AB22"/>
  <c r="H23"/>
  <c r="H25"/>
  <c r="AA19"/>
  <c r="AC19" s="1"/>
  <c r="AB21"/>
  <c r="AC25"/>
  <c r="T25"/>
  <c r="AB10"/>
  <c r="AA10"/>
  <c r="AA9"/>
  <c r="AC9" s="1"/>
  <c r="E6"/>
  <c r="H8"/>
  <c r="K9"/>
  <c r="T11"/>
  <c r="AC5"/>
  <c r="E8"/>
  <c r="N9"/>
  <c r="E11"/>
  <c r="Q12"/>
  <c r="W12"/>
  <c r="AD12" s="1"/>
  <c r="E25" i="6"/>
  <c r="K12"/>
  <c r="T24"/>
  <c r="K22"/>
  <c r="H21"/>
  <c r="T12"/>
  <c r="E22"/>
  <c r="H23"/>
  <c r="Q12"/>
  <c r="N11"/>
  <c r="E23"/>
  <c r="H24"/>
  <c r="L8" i="1"/>
  <c r="AC18" i="6"/>
  <c r="AB20"/>
  <c r="E24"/>
  <c r="K24"/>
  <c r="N25"/>
  <c r="AD25" s="1"/>
  <c r="H20"/>
  <c r="AA20"/>
  <c r="Q25"/>
  <c r="N23"/>
  <c r="AB11"/>
  <c r="H12"/>
  <c r="H11"/>
  <c r="AA9"/>
  <c r="AC9" s="1"/>
  <c r="K10"/>
  <c r="E8"/>
  <c r="N22"/>
  <c r="AA22"/>
  <c r="AB22"/>
  <c r="E10"/>
  <c r="E12"/>
  <c r="K9"/>
  <c r="AA11"/>
  <c r="AC11" s="1"/>
  <c r="AA23"/>
  <c r="AA12"/>
  <c r="E11"/>
  <c r="AA24" i="7"/>
  <c r="AC24" s="1"/>
  <c r="E24"/>
  <c r="L4" i="1"/>
  <c r="E6" i="6"/>
  <c r="AD6" s="1"/>
  <c r="AB12" i="7"/>
  <c r="K12"/>
  <c r="L7" i="1"/>
  <c r="E7" i="6"/>
  <c r="AA10"/>
  <c r="AD5"/>
  <c r="E9"/>
  <c r="AC7"/>
  <c r="AD18"/>
  <c r="AD20"/>
  <c r="AB24"/>
  <c r="N24"/>
  <c r="AA24"/>
  <c r="AB25"/>
  <c r="K25" i="7"/>
  <c r="AC6" i="6"/>
  <c r="AB8"/>
  <c r="AA25"/>
  <c r="AB6" i="7"/>
  <c r="AC6" s="1"/>
  <c r="E7"/>
  <c r="AB8"/>
  <c r="AA8"/>
  <c r="K8"/>
  <c r="N12"/>
  <c r="AD18"/>
  <c r="E21"/>
  <c r="AD21" s="1"/>
  <c r="N24"/>
  <c r="E25"/>
  <c r="AA21" i="6"/>
  <c r="L6" i="1"/>
  <c r="AA8" i="6"/>
  <c r="AB12"/>
  <c r="AB21"/>
  <c r="AB23"/>
  <c r="AC19"/>
  <c r="E19"/>
  <c r="AD19" s="1"/>
  <c r="AC5"/>
  <c r="W12"/>
  <c r="K21"/>
  <c r="AD21" s="1"/>
  <c r="K8"/>
  <c r="Q10"/>
  <c r="AB10"/>
  <c r="AD22" i="7" l="1"/>
  <c r="AD10"/>
  <c r="AC7"/>
  <c r="AD11" i="6"/>
  <c r="AD7"/>
  <c r="K6" i="1" s="1"/>
  <c r="M6" s="1"/>
  <c r="AC12" i="7"/>
  <c r="AC8"/>
  <c r="AC10"/>
  <c r="AC21"/>
  <c r="AD23"/>
  <c r="AD22" i="6"/>
  <c r="AD12"/>
  <c r="AC20"/>
  <c r="AD24"/>
  <c r="AD23"/>
  <c r="AC25"/>
  <c r="AC21"/>
  <c r="AC12"/>
  <c r="K5" i="1"/>
  <c r="M5" s="1"/>
  <c r="AC10" i="6"/>
  <c r="AC8"/>
  <c r="AD8"/>
  <c r="K7" i="1" s="1"/>
  <c r="M7" s="1"/>
  <c r="AC22" i="6"/>
  <c r="AC23"/>
  <c r="K4" i="1"/>
  <c r="M4" s="1"/>
  <c r="AD10" i="6"/>
  <c r="AD9"/>
  <c r="AD25" i="7"/>
  <c r="AC24" i="6"/>
  <c r="AD24" i="7"/>
  <c r="K8" i="1" l="1"/>
  <c r="M8" s="1"/>
  <c r="K11"/>
  <c r="M11" s="1"/>
  <c r="K10"/>
  <c r="M10" s="1"/>
  <c r="K9"/>
  <c r="M9" s="1"/>
</calcChain>
</file>

<file path=xl/sharedStrings.xml><?xml version="1.0" encoding="utf-8"?>
<sst xmlns="http://schemas.openxmlformats.org/spreadsheetml/2006/main" count="277" uniqueCount="64">
  <si>
    <t xml:space="preserve">GBR </t>
  </si>
  <si>
    <t>TOTAL</t>
  </si>
  <si>
    <t>POSITION</t>
  </si>
  <si>
    <t>F</t>
  </si>
  <si>
    <t>A</t>
  </si>
  <si>
    <t>Pts.</t>
  </si>
  <si>
    <t>SD</t>
  </si>
  <si>
    <t xml:space="preserve">AUS </t>
  </si>
  <si>
    <t xml:space="preserve">ISR </t>
  </si>
  <si>
    <t xml:space="preserve">RSA </t>
  </si>
  <si>
    <t>PAIRS</t>
  </si>
  <si>
    <t>TRIPS</t>
  </si>
  <si>
    <t>SINGLES</t>
  </si>
  <si>
    <t>FOURS</t>
  </si>
  <si>
    <t>BONUS</t>
  </si>
  <si>
    <t>PTS</t>
  </si>
  <si>
    <t>ALL</t>
  </si>
  <si>
    <t>GBR</t>
  </si>
  <si>
    <t>ISR</t>
  </si>
  <si>
    <t>RSA</t>
  </si>
  <si>
    <t>OVERALL</t>
  </si>
  <si>
    <t>Selwyn Hare</t>
  </si>
  <si>
    <t>Zvika Hadar</t>
  </si>
  <si>
    <t>Haviv Takin</t>
  </si>
  <si>
    <t>Daniel Alonim</t>
  </si>
  <si>
    <t>Jack Ezuz</t>
  </si>
  <si>
    <t>Gary Benveniste</t>
  </si>
  <si>
    <t>Alan Cohen</t>
  </si>
  <si>
    <t>Andrew Cohen</t>
  </si>
  <si>
    <t>David Stockman</t>
  </si>
  <si>
    <t>Alan Saitowitz</t>
  </si>
  <si>
    <t>Colin Silberstein</t>
  </si>
  <si>
    <t>Shalom Ben-Ami</t>
  </si>
  <si>
    <t>Dani Slodovnik</t>
  </si>
  <si>
    <t>Arie Kremer</t>
  </si>
  <si>
    <t>Lawrence Hurwitz</t>
  </si>
  <si>
    <t>Denis Phillips</t>
  </si>
  <si>
    <t>Haim Schneider</t>
  </si>
  <si>
    <t>S. Robenstein</t>
  </si>
  <si>
    <t>Antony Klooger</t>
  </si>
  <si>
    <t>Peter Felbel</t>
  </si>
  <si>
    <t>Peter Grunfeld</t>
  </si>
  <si>
    <t>Mark Rubenstein</t>
  </si>
  <si>
    <t>Rod Silber</t>
  </si>
  <si>
    <t>Gary Lasky</t>
  </si>
  <si>
    <t>Brian Rosenberg</t>
  </si>
  <si>
    <t>Bernie Shannon</t>
  </si>
  <si>
    <t>Michael Yelen</t>
  </si>
  <si>
    <t>Philip Norman</t>
  </si>
  <si>
    <t>James Cohen</t>
  </si>
  <si>
    <t>Terry Lichkin</t>
  </si>
  <si>
    <t>Doug Greenston</t>
  </si>
  <si>
    <t>Lawrence Pinkus</t>
  </si>
  <si>
    <t>Bernard Davidson</t>
  </si>
  <si>
    <t>Raymond Leibman</t>
  </si>
  <si>
    <t>Basil Kletz</t>
  </si>
  <si>
    <t>Jared Stein</t>
  </si>
  <si>
    <t>Jonty Alexander</t>
  </si>
  <si>
    <t>Eric Frenkel</t>
  </si>
  <si>
    <t>Len Chalom</t>
  </si>
  <si>
    <t>Trevor Rosenberg</t>
  </si>
  <si>
    <t>GOLD</t>
  </si>
  <si>
    <t>SILVER</t>
  </si>
  <si>
    <t>BRONZE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</si>
</sst>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3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0">
    <xf numFmtId="0" fontId="0" fillId="0" borderId="0" xfId="0"/>
    <xf numFmtId="0" fontId="3" fillId="0" borderId="0" xfId="2" applyAlignment="1">
      <alignment horizontal="center"/>
    </xf>
    <xf numFmtId="0" fontId="3" fillId="0" borderId="0" xfId="2" applyAlignment="1">
      <alignment horizontal="center" vertical="center"/>
    </xf>
    <xf numFmtId="0" fontId="3" fillId="0" borderId="1" xfId="2" applyBorder="1" applyAlignment="1">
      <alignment horizontal="center"/>
    </xf>
    <xf numFmtId="0" fontId="3" fillId="0" borderId="2" xfId="2" applyBorder="1"/>
    <xf numFmtId="0" fontId="2" fillId="0" borderId="0" xfId="2" applyFont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2" xfId="2" applyBorder="1" applyAlignment="1">
      <alignment horizontal="center"/>
    </xf>
    <xf numFmtId="0" fontId="3" fillId="3" borderId="2" xfId="2" applyFill="1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6" fillId="5" borderId="2" xfId="1" applyFont="1" applyFill="1" applyBorder="1" applyAlignment="1">
      <alignment vertical="center"/>
    </xf>
    <xf numFmtId="0" fontId="6" fillId="6" borderId="2" xfId="1" applyFont="1" applyFill="1" applyBorder="1" applyAlignment="1">
      <alignment vertical="center"/>
    </xf>
    <xf numFmtId="0" fontId="9" fillId="7" borderId="2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8" borderId="2" xfId="1" applyFont="1" applyFill="1" applyBorder="1" applyAlignment="1">
      <alignment vertical="center"/>
    </xf>
    <xf numFmtId="0" fontId="6" fillId="9" borderId="2" xfId="1" applyFont="1" applyFill="1" applyBorder="1" applyAlignment="1">
      <alignment vertical="center"/>
    </xf>
    <xf numFmtId="0" fontId="6" fillId="10" borderId="2" xfId="1" applyFont="1" applyFill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1" fillId="0" borderId="2" xfId="2" applyFont="1" applyBorder="1" applyAlignment="1">
      <alignment horizontal="center"/>
    </xf>
    <xf numFmtId="0" fontId="0" fillId="0" borderId="0" xfId="0" applyBorder="1"/>
    <xf numFmtId="0" fontId="8" fillId="0" borderId="2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3" fillId="11" borderId="2" xfId="2" applyFill="1" applyBorder="1" applyAlignment="1">
      <alignment horizontal="center"/>
    </xf>
    <xf numFmtId="0" fontId="3" fillId="11" borderId="2" xfId="2" applyFill="1" applyBorder="1" applyAlignment="1">
      <alignment horizontal="center" vertical="center"/>
    </xf>
    <xf numFmtId="0" fontId="3" fillId="11" borderId="2" xfId="2" applyFill="1" applyBorder="1"/>
    <xf numFmtId="0" fontId="15" fillId="0" borderId="0" xfId="0" applyFont="1" applyBorder="1"/>
    <xf numFmtId="0" fontId="6" fillId="0" borderId="0" xfId="1" applyFont="1" applyFill="1" applyBorder="1" applyAlignment="1">
      <alignment vertical="center"/>
    </xf>
    <xf numFmtId="0" fontId="6" fillId="4" borderId="16" xfId="1" applyFont="1" applyFill="1" applyBorder="1" applyAlignment="1">
      <alignment vertical="center"/>
    </xf>
    <xf numFmtId="0" fontId="6" fillId="5" borderId="17" xfId="1" applyFont="1" applyFill="1" applyBorder="1" applyAlignment="1">
      <alignment vertical="center"/>
    </xf>
    <xf numFmtId="0" fontId="6" fillId="6" borderId="17" xfId="1" applyFont="1" applyFill="1" applyBorder="1" applyAlignment="1">
      <alignment vertical="center"/>
    </xf>
    <xf numFmtId="0" fontId="9" fillId="7" borderId="17" xfId="1" applyFont="1" applyFill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8" borderId="17" xfId="1" applyFont="1" applyFill="1" applyBorder="1" applyAlignment="1">
      <alignment vertical="center"/>
    </xf>
    <xf numFmtId="0" fontId="6" fillId="9" borderId="17" xfId="1" applyFont="1" applyFill="1" applyBorder="1" applyAlignment="1">
      <alignment vertical="center"/>
    </xf>
    <xf numFmtId="0" fontId="6" fillId="10" borderId="18" xfId="1" applyFont="1" applyFill="1" applyBorder="1" applyAlignment="1">
      <alignment vertical="center"/>
    </xf>
    <xf numFmtId="0" fontId="6" fillId="4" borderId="19" xfId="1" applyFont="1" applyFill="1" applyBorder="1" applyAlignment="1">
      <alignment vertical="center"/>
    </xf>
    <xf numFmtId="0" fontId="6" fillId="5" borderId="20" xfId="1" applyFont="1" applyFill="1" applyBorder="1" applyAlignment="1">
      <alignment vertical="center"/>
    </xf>
    <xf numFmtId="0" fontId="6" fillId="6" borderId="20" xfId="1" applyFont="1" applyFill="1" applyBorder="1" applyAlignment="1">
      <alignment vertical="center"/>
    </xf>
    <xf numFmtId="0" fontId="9" fillId="7" borderId="20" xfId="1" applyFont="1" applyFill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8" borderId="20" xfId="1" applyFont="1" applyFill="1" applyBorder="1" applyAlignment="1">
      <alignment vertical="center"/>
    </xf>
    <xf numFmtId="0" fontId="6" fillId="9" borderId="20" xfId="1" applyFont="1" applyFill="1" applyBorder="1" applyAlignment="1">
      <alignment vertical="center"/>
    </xf>
    <xf numFmtId="0" fontId="6" fillId="10" borderId="21" xfId="1" applyFont="1" applyFill="1" applyBorder="1" applyAlignment="1">
      <alignment vertical="center"/>
    </xf>
    <xf numFmtId="0" fontId="15" fillId="0" borderId="2" xfId="0" applyFont="1" applyBorder="1"/>
    <xf numFmtId="0" fontId="15" fillId="0" borderId="7" xfId="0" applyFont="1" applyBorder="1"/>
    <xf numFmtId="0" fontId="15" fillId="0" borderId="22" xfId="0" applyFont="1" applyBorder="1"/>
    <xf numFmtId="0" fontId="15" fillId="0" borderId="23" xfId="0" applyFont="1" applyBorder="1"/>
    <xf numFmtId="0" fontId="15" fillId="0" borderId="24" xfId="0" applyFont="1" applyBorder="1"/>
    <xf numFmtId="0" fontId="15" fillId="0" borderId="25" xfId="0" applyFont="1" applyBorder="1"/>
    <xf numFmtId="0" fontId="15" fillId="0" borderId="26" xfId="0" applyFont="1" applyBorder="1"/>
    <xf numFmtId="0" fontId="15" fillId="0" borderId="27" xfId="0" applyFont="1" applyBorder="1"/>
    <xf numFmtId="0" fontId="15" fillId="0" borderId="28" xfId="0" applyFont="1" applyBorder="1"/>
    <xf numFmtId="0" fontId="15" fillId="0" borderId="29" xfId="0" applyFont="1" applyBorder="1"/>
    <xf numFmtId="0" fontId="15" fillId="0" borderId="1" xfId="0" applyFont="1" applyBorder="1"/>
    <xf numFmtId="0" fontId="15" fillId="0" borderId="32" xfId="0" applyFont="1" applyBorder="1"/>
    <xf numFmtId="0" fontId="15" fillId="0" borderId="34" xfId="0" applyFont="1" applyBorder="1"/>
    <xf numFmtId="0" fontId="15" fillId="0" borderId="35" xfId="0" applyFont="1" applyBorder="1"/>
    <xf numFmtId="0" fontId="15" fillId="0" borderId="36" xfId="0" applyFont="1" applyBorder="1"/>
    <xf numFmtId="0" fontId="15" fillId="0" borderId="37" xfId="0" applyFont="1" applyBorder="1"/>
    <xf numFmtId="0" fontId="15" fillId="0" borderId="38" xfId="0" applyFont="1" applyBorder="1"/>
    <xf numFmtId="0" fontId="15" fillId="0" borderId="40" xfId="0" applyFont="1" applyBorder="1"/>
    <xf numFmtId="0" fontId="15" fillId="0" borderId="41" xfId="0" applyFont="1" applyBorder="1"/>
    <xf numFmtId="0" fontId="15" fillId="0" borderId="42" xfId="0" applyFont="1" applyBorder="1"/>
    <xf numFmtId="0" fontId="15" fillId="0" borderId="43" xfId="0" applyFont="1" applyBorder="1"/>
    <xf numFmtId="0" fontId="14" fillId="14" borderId="39" xfId="0" applyFont="1" applyFill="1" applyBorder="1"/>
    <xf numFmtId="0" fontId="3" fillId="0" borderId="24" xfId="2" applyBorder="1" applyAlignment="1">
      <alignment horizontal="center"/>
    </xf>
    <xf numFmtId="0" fontId="3" fillId="11" borderId="25" xfId="2" applyFill="1" applyBorder="1" applyAlignment="1">
      <alignment horizontal="center"/>
    </xf>
    <xf numFmtId="0" fontId="3" fillId="0" borderId="24" xfId="2" applyBorder="1"/>
    <xf numFmtId="0" fontId="3" fillId="11" borderId="25" xfId="2" applyFill="1" applyBorder="1"/>
    <xf numFmtId="0" fontId="3" fillId="0" borderId="24" xfId="2" applyBorder="1" applyAlignment="1">
      <alignment horizontal="center" vertical="center"/>
    </xf>
    <xf numFmtId="0" fontId="7" fillId="11" borderId="25" xfId="2" applyFont="1" applyFill="1" applyBorder="1" applyAlignment="1">
      <alignment horizontal="center" vertical="center"/>
    </xf>
    <xf numFmtId="0" fontId="3" fillId="0" borderId="26" xfId="2" applyBorder="1" applyAlignment="1">
      <alignment horizontal="center" vertical="center"/>
    </xf>
    <xf numFmtId="0" fontId="3" fillId="0" borderId="29" xfId="2" applyBorder="1" applyAlignment="1">
      <alignment horizontal="center" vertical="center"/>
    </xf>
    <xf numFmtId="0" fontId="7" fillId="11" borderId="27" xfId="2" applyFont="1" applyFill="1" applyBorder="1" applyAlignment="1">
      <alignment horizontal="center" vertical="center"/>
    </xf>
    <xf numFmtId="0" fontId="3" fillId="0" borderId="5" xfId="2" applyBorder="1" applyAlignment="1">
      <alignment horizontal="center"/>
    </xf>
    <xf numFmtId="0" fontId="3" fillId="0" borderId="5" xfId="2" applyBorder="1"/>
    <xf numFmtId="0" fontId="3" fillId="0" borderId="5" xfId="2" applyBorder="1" applyAlignment="1">
      <alignment horizontal="center" vertical="center"/>
    </xf>
    <xf numFmtId="0" fontId="3" fillId="0" borderId="44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3" fillId="0" borderId="31" xfId="2" applyBorder="1" applyAlignment="1">
      <alignment horizontal="center"/>
    </xf>
    <xf numFmtId="0" fontId="5" fillId="0" borderId="24" xfId="2" applyFont="1" applyBorder="1"/>
    <xf numFmtId="0" fontId="6" fillId="4" borderId="24" xfId="1" applyFont="1" applyFill="1" applyBorder="1" applyAlignment="1">
      <alignment vertical="center"/>
    </xf>
    <xf numFmtId="0" fontId="3" fillId="11" borderId="25" xfId="2" applyFill="1" applyBorder="1" applyAlignment="1">
      <alignment horizontal="center" vertical="center"/>
    </xf>
    <xf numFmtId="0" fontId="6" fillId="5" borderId="24" xfId="1" applyFont="1" applyFill="1" applyBorder="1" applyAlignment="1">
      <alignment vertical="center"/>
    </xf>
    <xf numFmtId="0" fontId="6" fillId="6" borderId="24" xfId="1" applyFont="1" applyFill="1" applyBorder="1" applyAlignment="1">
      <alignment vertical="center"/>
    </xf>
    <xf numFmtId="0" fontId="9" fillId="7" borderId="24" xfId="1" applyFont="1" applyFill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8" borderId="24" xfId="1" applyFont="1" applyFill="1" applyBorder="1" applyAlignment="1">
      <alignment vertical="center"/>
    </xf>
    <xf numFmtId="0" fontId="6" fillId="9" borderId="24" xfId="1" applyFont="1" applyFill="1" applyBorder="1" applyAlignment="1">
      <alignment vertical="center"/>
    </xf>
    <xf numFmtId="0" fontId="6" fillId="10" borderId="26" xfId="1" applyFont="1" applyFill="1" applyBorder="1" applyAlignment="1">
      <alignment vertical="center"/>
    </xf>
    <xf numFmtId="0" fontId="3" fillId="11" borderId="29" xfId="2" applyFill="1" applyBorder="1" applyAlignment="1">
      <alignment horizontal="center" vertical="center"/>
    </xf>
    <xf numFmtId="0" fontId="3" fillId="3" borderId="29" xfId="2" applyFill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3" fillId="0" borderId="17" xfId="2" applyBorder="1" applyAlignment="1">
      <alignment horizontal="center"/>
    </xf>
    <xf numFmtId="0" fontId="3" fillId="0" borderId="17" xfId="2" applyBorder="1"/>
    <xf numFmtId="0" fontId="3" fillId="0" borderId="17" xfId="2" applyBorder="1" applyAlignment="1">
      <alignment vertical="center"/>
    </xf>
    <xf numFmtId="0" fontId="3" fillId="0" borderId="18" xfId="2" applyBorder="1" applyAlignment="1">
      <alignment vertical="center"/>
    </xf>
    <xf numFmtId="0" fontId="3" fillId="0" borderId="31" xfId="2" applyBorder="1"/>
    <xf numFmtId="0" fontId="3" fillId="11" borderId="32" xfId="2" applyFill="1" applyBorder="1"/>
    <xf numFmtId="0" fontId="3" fillId="0" borderId="51" xfId="2" applyBorder="1" applyAlignment="1">
      <alignment horizontal="center"/>
    </xf>
    <xf numFmtId="0" fontId="3" fillId="11" borderId="52" xfId="2" applyFill="1" applyBorder="1" applyAlignment="1">
      <alignment horizontal="center"/>
    </xf>
    <xf numFmtId="0" fontId="13" fillId="4" borderId="9" xfId="0" applyFont="1" applyFill="1" applyBorder="1"/>
    <xf numFmtId="0" fontId="13" fillId="12" borderId="9" xfId="0" applyFont="1" applyFill="1" applyBorder="1"/>
    <xf numFmtId="0" fontId="13" fillId="15" borderId="9" xfId="0" applyFont="1" applyFill="1" applyBorder="1"/>
    <xf numFmtId="0" fontId="16" fillId="0" borderId="17" xfId="2" applyFont="1" applyBorder="1" applyAlignment="1">
      <alignment horizont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14" fillId="4" borderId="9" xfId="0" applyFont="1" applyFill="1" applyBorder="1"/>
    <xf numFmtId="0" fontId="14" fillId="12" borderId="9" xfId="0" applyFont="1" applyFill="1" applyBorder="1"/>
    <xf numFmtId="0" fontId="14" fillId="15" borderId="9" xfId="0" applyFont="1" applyFill="1" applyBorder="1"/>
    <xf numFmtId="0" fontId="11" fillId="0" borderId="8" xfId="0" applyFont="1" applyBorder="1" applyAlignment="1">
      <alignment horizont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3" fillId="2" borderId="2" xfId="2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4" borderId="46" xfId="1" applyFont="1" applyFill="1" applyBorder="1" applyAlignment="1">
      <alignment horizontal="center" vertical="center"/>
    </xf>
    <xf numFmtId="0" fontId="6" fillId="4" borderId="47" xfId="1" applyFont="1" applyFill="1" applyBorder="1" applyAlignment="1">
      <alignment horizontal="center" vertical="center"/>
    </xf>
    <xf numFmtId="0" fontId="6" fillId="4" borderId="34" xfId="1" applyFont="1" applyFill="1" applyBorder="1" applyAlignment="1">
      <alignment horizontal="center" vertical="center"/>
    </xf>
    <xf numFmtId="0" fontId="6" fillId="5" borderId="46" xfId="1" applyFont="1" applyFill="1" applyBorder="1" applyAlignment="1">
      <alignment horizontal="center" vertical="center"/>
    </xf>
    <xf numFmtId="0" fontId="6" fillId="5" borderId="47" xfId="1" applyFont="1" applyFill="1" applyBorder="1" applyAlignment="1">
      <alignment horizontal="center" vertical="center"/>
    </xf>
    <xf numFmtId="0" fontId="6" fillId="5" borderId="34" xfId="1" applyFont="1" applyFill="1" applyBorder="1" applyAlignment="1">
      <alignment horizontal="center" vertical="center"/>
    </xf>
    <xf numFmtId="0" fontId="6" fillId="6" borderId="46" xfId="1" applyFont="1" applyFill="1" applyBorder="1" applyAlignment="1">
      <alignment horizontal="center" vertical="center"/>
    </xf>
    <xf numFmtId="0" fontId="6" fillId="6" borderId="4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horizontal="center" vertical="center"/>
    </xf>
    <xf numFmtId="0" fontId="9" fillId="7" borderId="46" xfId="1" applyFont="1" applyFill="1" applyBorder="1" applyAlignment="1">
      <alignment horizontal="center" vertical="center"/>
    </xf>
    <xf numFmtId="0" fontId="9" fillId="7" borderId="47" xfId="1" applyFont="1" applyFill="1" applyBorder="1" applyAlignment="1">
      <alignment horizontal="center" vertical="center"/>
    </xf>
    <xf numFmtId="0" fontId="9" fillId="7" borderId="34" xfId="1" applyFont="1" applyFill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6" fillId="8" borderId="46" xfId="1" applyFont="1" applyFill="1" applyBorder="1" applyAlignment="1">
      <alignment horizontal="center" vertical="center"/>
    </xf>
    <xf numFmtId="0" fontId="6" fillId="8" borderId="47" xfId="1" applyFont="1" applyFill="1" applyBorder="1" applyAlignment="1">
      <alignment horizontal="center" vertical="center"/>
    </xf>
    <xf numFmtId="0" fontId="6" fillId="8" borderId="34" xfId="1" applyFont="1" applyFill="1" applyBorder="1" applyAlignment="1">
      <alignment horizontal="center" vertical="center"/>
    </xf>
    <xf numFmtId="0" fontId="6" fillId="9" borderId="46" xfId="1" applyFont="1" applyFill="1" applyBorder="1" applyAlignment="1">
      <alignment horizontal="center" vertical="center"/>
    </xf>
    <xf numFmtId="0" fontId="6" fillId="9" borderId="47" xfId="1" applyFont="1" applyFill="1" applyBorder="1" applyAlignment="1">
      <alignment horizontal="center" vertical="center"/>
    </xf>
    <xf numFmtId="0" fontId="6" fillId="9" borderId="34" xfId="1" applyFont="1" applyFill="1" applyBorder="1" applyAlignment="1">
      <alignment horizontal="center" vertical="center"/>
    </xf>
    <xf numFmtId="0" fontId="6" fillId="10" borderId="46" xfId="1" applyFont="1" applyFill="1" applyBorder="1" applyAlignment="1">
      <alignment horizontal="center" vertical="center"/>
    </xf>
    <xf numFmtId="0" fontId="6" fillId="10" borderId="47" xfId="1" applyFont="1" applyFill="1" applyBorder="1" applyAlignment="1">
      <alignment horizontal="center" vertical="center"/>
    </xf>
    <xf numFmtId="0" fontId="6" fillId="10" borderId="48" xfId="1" applyFont="1" applyFill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3" fillId="2" borderId="44" xfId="2" applyFill="1" applyBorder="1" applyAlignment="1">
      <alignment horizontal="center" vertical="center"/>
    </xf>
    <xf numFmtId="0" fontId="3" fillId="2" borderId="49" xfId="2" applyFill="1" applyBorder="1" applyAlignment="1">
      <alignment horizontal="center" vertical="center"/>
    </xf>
    <xf numFmtId="0" fontId="3" fillId="2" borderId="50" xfId="2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4" fillId="11" borderId="13" xfId="0" applyFont="1" applyFill="1" applyBorder="1" applyAlignment="1">
      <alignment horizontal="center"/>
    </xf>
    <xf numFmtId="0" fontId="15" fillId="11" borderId="33" xfId="0" applyFont="1" applyFill="1" applyBorder="1" applyAlignment="1">
      <alignment horizontal="center"/>
    </xf>
    <xf numFmtId="0" fontId="14" fillId="13" borderId="12" xfId="0" applyFont="1" applyFill="1" applyBorder="1" applyAlignment="1">
      <alignment horizontal="center"/>
    </xf>
    <xf numFmtId="0" fontId="15" fillId="13" borderId="12" xfId="0" applyFont="1" applyFill="1" applyBorder="1" applyAlignment="1">
      <alignment horizontal="center"/>
    </xf>
    <xf numFmtId="0" fontId="15" fillId="13" borderId="11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9933"/>
      <color rgb="FFC0C0C0"/>
      <color rgb="FFFFFF00"/>
      <color rgb="FFD1F20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30"/>
  <sheetViews>
    <sheetView showGridLines="0" topLeftCell="B1" zoomScale="99" zoomScaleNormal="99" workbookViewId="0">
      <selection activeCell="B1" sqref="B1:N1"/>
    </sheetView>
  </sheetViews>
  <sheetFormatPr defaultRowHeight="14.4"/>
  <cols>
    <col min="3" max="13" width="10.6640625" customWidth="1"/>
    <col min="14" max="14" width="11.6640625" customWidth="1"/>
  </cols>
  <sheetData>
    <row r="1" spans="2:18" ht="25.8">
      <c r="B1" s="113" t="s">
        <v>20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2:18" ht="34.950000000000003" customHeight="1">
      <c r="B2" s="6"/>
      <c r="C2" s="114" t="s">
        <v>12</v>
      </c>
      <c r="D2" s="116"/>
      <c r="E2" s="114" t="s">
        <v>10</v>
      </c>
      <c r="F2" s="116"/>
      <c r="G2" s="114" t="s">
        <v>11</v>
      </c>
      <c r="H2" s="116"/>
      <c r="I2" s="114" t="s">
        <v>13</v>
      </c>
      <c r="J2" s="116"/>
      <c r="K2" s="114" t="s">
        <v>1</v>
      </c>
      <c r="L2" s="115"/>
      <c r="M2" s="116"/>
      <c r="N2" s="19" t="s">
        <v>2</v>
      </c>
    </row>
    <row r="3" spans="2:18" ht="34.950000000000003" customHeight="1">
      <c r="B3" s="3"/>
      <c r="C3" s="20" t="s">
        <v>15</v>
      </c>
      <c r="D3" s="20" t="s">
        <v>14</v>
      </c>
      <c r="E3" s="20" t="s">
        <v>15</v>
      </c>
      <c r="F3" s="20" t="s">
        <v>14</v>
      </c>
      <c r="G3" s="20" t="s">
        <v>15</v>
      </c>
      <c r="H3" s="20" t="s">
        <v>14</v>
      </c>
      <c r="I3" s="20" t="s">
        <v>15</v>
      </c>
      <c r="J3" s="20" t="s">
        <v>14</v>
      </c>
      <c r="K3" s="20" t="s">
        <v>15</v>
      </c>
      <c r="L3" s="20" t="s">
        <v>14</v>
      </c>
      <c r="M3" s="20" t="s">
        <v>16</v>
      </c>
      <c r="N3" s="8"/>
    </row>
    <row r="4" spans="2:18" ht="34.950000000000003" customHeight="1">
      <c r="B4" s="11" t="s">
        <v>7</v>
      </c>
      <c r="C4" s="22">
        <f>IF('Singles and fours'!AE5=0,0,9-'Singles and fours'!AE5)</f>
        <v>0</v>
      </c>
      <c r="D4" s="22">
        <f>IF('Singles and fours'!AE5=1,3,IF('Singles and fours'!AE5=2,2,IF('Singles and fours'!AE5=3,1,0)))</f>
        <v>0</v>
      </c>
      <c r="E4" s="22">
        <f>IF('Pairs and trips'!AE5=0,0,9-'Pairs and trips'!AE5)</f>
        <v>3</v>
      </c>
      <c r="F4" s="22">
        <f>IF('Pairs and trips'!AE5=3,1,IF('Pairs and trips'!AE5=2,2,IF('Pairs and trips'!AE5=1,3,0)))</f>
        <v>0</v>
      </c>
      <c r="G4" s="22">
        <f>IF('Pairs and trips'!AE18=0,0,9-'Pairs and trips'!AE18)</f>
        <v>2</v>
      </c>
      <c r="H4" s="22">
        <f>IF('Pairs and trips'!AE18=3,1,IF('Pairs and trips'!AE18=2,2,IF('Pairs and trips'!AE18=1,3,0)))</f>
        <v>0</v>
      </c>
      <c r="I4" s="22">
        <f>IF('Singles and fours'!AE18=0,0,9-'Singles and fours'!AE18)</f>
        <v>0</v>
      </c>
      <c r="J4" s="22">
        <f>IF('Singles and fours'!AE18=1,3,IF('Singles and fours'!AE18=2,2,IF('Singles and fours'!AE18=3,1,0)))</f>
        <v>0</v>
      </c>
      <c r="K4" s="22">
        <f>C4+E4+G4+I4</f>
        <v>5</v>
      </c>
      <c r="L4" s="22">
        <f>D4+F4+H4+J4</f>
        <v>0</v>
      </c>
      <c r="M4" s="24">
        <f>K4+L4</f>
        <v>5</v>
      </c>
      <c r="N4" s="22"/>
    </row>
    <row r="5" spans="2:18" ht="34.950000000000003" customHeight="1">
      <c r="B5" s="12" t="s">
        <v>7</v>
      </c>
      <c r="C5" s="22">
        <f>IF('Singles and fours'!AE6=0,0,9-'Singles and fours'!AE6)</f>
        <v>0</v>
      </c>
      <c r="D5" s="22">
        <f>IF('Singles and fours'!AE6=1,3,IF('Singles and fours'!AE6=2,2,IF('Singles and fours'!AE6=3,1,0)))</f>
        <v>0</v>
      </c>
      <c r="E5" s="22">
        <f>IF('Pairs and trips'!AE6=0,0,9-'Pairs and trips'!AE6)</f>
        <v>4</v>
      </c>
      <c r="F5" s="22">
        <f>IF('Pairs and trips'!AE6=3,1,IF('Pairs and trips'!AE6=2,2,IF('Pairs and trips'!AE6=1,3,0)))</f>
        <v>0</v>
      </c>
      <c r="G5" s="22">
        <f>IF('Pairs and trips'!AE19=0,0,9-'Pairs and trips'!AE19)</f>
        <v>7</v>
      </c>
      <c r="H5" s="22">
        <f>IF('Pairs and trips'!AE19=3,1,IF('Pairs and trips'!AE19=2,2,IF('Pairs and trips'!AE19=1,3,0)))</f>
        <v>2</v>
      </c>
      <c r="I5" s="22">
        <f>IF('Singles and fours'!AE19=0,0,9-'Singles and fours'!AE19)</f>
        <v>0</v>
      </c>
      <c r="J5" s="22">
        <f>IF('Singles and fours'!AE19=1,3,IF('Singles and fours'!AE19=2,2,IF('Singles and fours'!AE19=3,1,0)))</f>
        <v>0</v>
      </c>
      <c r="K5" s="22">
        <f t="shared" ref="K5:K11" si="0">C5+E5+G5+I5</f>
        <v>11</v>
      </c>
      <c r="L5" s="22">
        <f t="shared" ref="L5:L11" si="1">D5+F5+H5+J5</f>
        <v>2</v>
      </c>
      <c r="M5" s="24">
        <f t="shared" ref="M5:M11" si="2">K5+L5</f>
        <v>13</v>
      </c>
      <c r="N5" s="22"/>
      <c r="R5" s="23"/>
    </row>
    <row r="6" spans="2:18" ht="34.950000000000003" customHeight="1">
      <c r="B6" s="13" t="s">
        <v>0</v>
      </c>
      <c r="C6" s="22">
        <f>IF('Singles and fours'!AE7=0,0,9-'Singles and fours'!AE7)</f>
        <v>0</v>
      </c>
      <c r="D6" s="22">
        <f>IF('Singles and fours'!AE7=1,3,IF('Singles and fours'!AE7=2,2,IF('Singles and fours'!AE7=3,1,0)))</f>
        <v>0</v>
      </c>
      <c r="E6" s="22">
        <f>IF('Pairs and trips'!AE7=0,0,9-'Pairs and trips'!AE7)</f>
        <v>1</v>
      </c>
      <c r="F6" s="22">
        <f>IF('Pairs and trips'!AE7=3,1,IF('Pairs and trips'!AE7=2,2,IF('Pairs and trips'!AE7=1,3,0)))</f>
        <v>0</v>
      </c>
      <c r="G6" s="22">
        <f>IF('Pairs and trips'!AE20=0,0,9-'Pairs and trips'!AE20)</f>
        <v>4</v>
      </c>
      <c r="H6" s="22">
        <f>IF('Pairs and trips'!AE20=3,1,IF('Pairs and trips'!AE20=2,2,IF('Pairs and trips'!AE20=1,3,0)))</f>
        <v>0</v>
      </c>
      <c r="I6" s="22">
        <f>IF('Singles and fours'!AE20=0,0,9-'Singles and fours'!AE20)</f>
        <v>0</v>
      </c>
      <c r="J6" s="22">
        <f>IF('Singles and fours'!AE20=1,3,IF('Singles and fours'!AE20=2,2,IF('Singles and fours'!AE20=3,1,0)))</f>
        <v>0</v>
      </c>
      <c r="K6" s="22">
        <f t="shared" si="0"/>
        <v>5</v>
      </c>
      <c r="L6" s="22">
        <f t="shared" si="1"/>
        <v>0</v>
      </c>
      <c r="M6" s="24">
        <f t="shared" si="2"/>
        <v>5</v>
      </c>
      <c r="N6" s="22"/>
    </row>
    <row r="7" spans="2:18" ht="34.950000000000003" customHeight="1">
      <c r="B7" s="14" t="s">
        <v>0</v>
      </c>
      <c r="C7" s="22">
        <f>IF('Singles and fours'!AE8=0,0,9-'Singles and fours'!AE8)</f>
        <v>0</v>
      </c>
      <c r="D7" s="22">
        <f>IF('Singles and fours'!AE8=1,3,IF('Singles and fours'!AE8=2,2,IF('Singles and fours'!AE8=3,1,0)))</f>
        <v>0</v>
      </c>
      <c r="E7" s="22">
        <f>IF('Pairs and trips'!AE8=0,0,9-'Pairs and trips'!AE8)</f>
        <v>6</v>
      </c>
      <c r="F7" s="22">
        <f>IF('Pairs and trips'!AE8=3,1,IF('Pairs and trips'!AE8=2,2,IF('Pairs and trips'!AE8=1,3,0)))</f>
        <v>1</v>
      </c>
      <c r="G7" s="22">
        <f>IF('Pairs and trips'!AE21=0,0,9-'Pairs and trips'!AE21)</f>
        <v>1</v>
      </c>
      <c r="H7" s="22">
        <f>IF('Pairs and trips'!AE21=3,1,IF('Pairs and trips'!AE21=2,2,IF('Pairs and trips'!AE21=1,3,0)))</f>
        <v>0</v>
      </c>
      <c r="I7" s="22">
        <f>IF('Singles and fours'!AE21=0,0,9-'Singles and fours'!AE21)</f>
        <v>0</v>
      </c>
      <c r="J7" s="22">
        <f>IF('Singles and fours'!AE21=1,3,IF('Singles and fours'!AE21=2,2,IF('Singles and fours'!AE21=3,1,0)))</f>
        <v>0</v>
      </c>
      <c r="K7" s="22">
        <f t="shared" si="0"/>
        <v>7</v>
      </c>
      <c r="L7" s="22">
        <f t="shared" si="1"/>
        <v>1</v>
      </c>
      <c r="M7" s="24">
        <f t="shared" si="2"/>
        <v>8</v>
      </c>
      <c r="N7" s="22"/>
    </row>
    <row r="8" spans="2:18" ht="34.950000000000003" customHeight="1">
      <c r="B8" s="15" t="s">
        <v>8</v>
      </c>
      <c r="C8" s="22">
        <f>IF('Singles and fours'!AE9=0,0,9-'Singles and fours'!AE9)</f>
        <v>0</v>
      </c>
      <c r="D8" s="22">
        <f>IF('Singles and fours'!AE9=1,3,IF('Singles and fours'!AE9=2,2,IF('Singles and fours'!AE9=3,1,0)))</f>
        <v>0</v>
      </c>
      <c r="E8" s="22">
        <f>IF('Pairs and trips'!AE9=0,0,9-'Pairs and trips'!AE9)</f>
        <v>8</v>
      </c>
      <c r="F8" s="22">
        <f>IF('Pairs and trips'!AE9=3,1,IF('Pairs and trips'!AE9=2,2,IF('Pairs and trips'!AE9=1,3,0)))</f>
        <v>3</v>
      </c>
      <c r="G8" s="22">
        <f>IF('Pairs and trips'!AE22=0,0,9-'Pairs and trips'!AE22)</f>
        <v>5</v>
      </c>
      <c r="H8" s="22">
        <f>IF('Pairs and trips'!AE22=3,1,IF('Pairs and trips'!AE22=2,2,IF('Pairs and trips'!AE22=1,3,0)))</f>
        <v>0</v>
      </c>
      <c r="I8" s="22">
        <f>IF('Singles and fours'!AE22=0,0,9-'Singles and fours'!AE22)</f>
        <v>0</v>
      </c>
      <c r="J8" s="22">
        <f>IF('Singles and fours'!AE22=1,3,IF('Singles and fours'!AE22=2,2,IF('Singles and fours'!AE22=3,1,0)))</f>
        <v>0</v>
      </c>
      <c r="K8" s="22">
        <f t="shared" si="0"/>
        <v>13</v>
      </c>
      <c r="L8" s="22">
        <f t="shared" si="1"/>
        <v>3</v>
      </c>
      <c r="M8" s="24">
        <f t="shared" si="2"/>
        <v>16</v>
      </c>
      <c r="N8" s="22"/>
    </row>
    <row r="9" spans="2:18" ht="34.950000000000003" customHeight="1">
      <c r="B9" s="16" t="s">
        <v>8</v>
      </c>
      <c r="C9" s="22">
        <f>IF('Singles and fours'!AE10=0,0,9-'Singles and fours'!AE10)</f>
        <v>0</v>
      </c>
      <c r="D9" s="22">
        <f>IF('Singles and fours'!AE10=1,3,IF('Singles and fours'!AE10=2,2,IF('Singles and fours'!AE10=3,1,0)))</f>
        <v>0</v>
      </c>
      <c r="E9" s="22">
        <f>IF('Pairs and trips'!AE10=0,0,9-'Pairs and trips'!AE10)</f>
        <v>7</v>
      </c>
      <c r="F9" s="22">
        <f>IF('Pairs and trips'!AE10=3,1,IF('Pairs and trips'!AE10=2,2,IF('Pairs and trips'!AE10=1,3,0)))</f>
        <v>2</v>
      </c>
      <c r="G9" s="22">
        <f>IF('Pairs and trips'!AE23=0,0,9-'Pairs and trips'!AE23)</f>
        <v>8</v>
      </c>
      <c r="H9" s="22">
        <f>IF('Pairs and trips'!AE23=3,1,IF('Pairs and trips'!AE23=2,2,IF('Pairs and trips'!AE23=1,3,0)))</f>
        <v>3</v>
      </c>
      <c r="I9" s="22">
        <f>IF('Singles and fours'!AE23=0,0,9-'Singles and fours'!AE23)</f>
        <v>0</v>
      </c>
      <c r="J9" s="22">
        <f>IF('Singles and fours'!AE23=1,3,IF('Singles and fours'!AE23=2,2,IF('Singles and fours'!AE23=3,1,0)))</f>
        <v>0</v>
      </c>
      <c r="K9" s="22">
        <f t="shared" si="0"/>
        <v>15</v>
      </c>
      <c r="L9" s="22">
        <f t="shared" si="1"/>
        <v>5</v>
      </c>
      <c r="M9" s="24">
        <f t="shared" si="2"/>
        <v>20</v>
      </c>
      <c r="N9" s="22"/>
    </row>
    <row r="10" spans="2:18" ht="34.950000000000003" customHeight="1">
      <c r="B10" s="17" t="s">
        <v>9</v>
      </c>
      <c r="C10" s="22">
        <f>IF('Singles and fours'!AE11=0,0,9-'Singles and fours'!AE11)</f>
        <v>0</v>
      </c>
      <c r="D10" s="22">
        <f>IF('Singles and fours'!AE11=1,3,IF('Singles and fours'!AE11=2,2,IF('Singles and fours'!AE11=3,1,0)))</f>
        <v>0</v>
      </c>
      <c r="E10" s="22">
        <f>IF('Pairs and trips'!AE11=0,0,9-'Pairs and trips'!AE11)</f>
        <v>2</v>
      </c>
      <c r="F10" s="22">
        <f>IF('Pairs and trips'!AE11=3,1,IF('Pairs and trips'!AE11=2,2,IF('Pairs and trips'!AE11=1,3,0)))</f>
        <v>0</v>
      </c>
      <c r="G10" s="22">
        <f>IF('Pairs and trips'!AE24=0,0,9-'Pairs and trips'!AE24)</f>
        <v>6</v>
      </c>
      <c r="H10" s="22">
        <f>IF('Pairs and trips'!AE24=3,1,IF('Pairs and trips'!AE24=2,2,IF('Pairs and trips'!AE24=1,3,0)))</f>
        <v>1</v>
      </c>
      <c r="I10" s="22">
        <f>IF('Singles and fours'!AE24=0,0,9-'Singles and fours'!AE24)</f>
        <v>0</v>
      </c>
      <c r="J10" s="22">
        <f>IF('Singles and fours'!AE24=1,3,IF('Singles and fours'!AE24=2,2,IF('Singles and fours'!AE24=3,1,0)))</f>
        <v>0</v>
      </c>
      <c r="K10" s="22">
        <f t="shared" si="0"/>
        <v>8</v>
      </c>
      <c r="L10" s="22">
        <f t="shared" si="1"/>
        <v>1</v>
      </c>
      <c r="M10" s="24">
        <f t="shared" si="2"/>
        <v>9</v>
      </c>
      <c r="N10" s="22"/>
    </row>
    <row r="11" spans="2:18" ht="34.950000000000003" customHeight="1">
      <c r="B11" s="18" t="s">
        <v>9</v>
      </c>
      <c r="C11" s="22">
        <f>IF('Singles and fours'!AE12=0,0,9-'Singles and fours'!AE12)</f>
        <v>0</v>
      </c>
      <c r="D11" s="22">
        <f>IF('Singles and fours'!AE12=1,3,IF('Singles and fours'!AE12=2,2,IF('Singles and fours'!AE12=3,1,0)))</f>
        <v>0</v>
      </c>
      <c r="E11" s="22">
        <f>IF('Pairs and trips'!AE12=0,0,9-'Pairs and trips'!AE12)</f>
        <v>5</v>
      </c>
      <c r="F11" s="22">
        <f>IF('Pairs and trips'!AE12=3,1,IF('Pairs and trips'!AE12=2,2,IF('Pairs and trips'!AE12=1,3,0)))</f>
        <v>0</v>
      </c>
      <c r="G11" s="22">
        <f>IF('Pairs and trips'!AE25=0,0,9-'Pairs and trips'!AE25)</f>
        <v>3</v>
      </c>
      <c r="H11" s="22">
        <f>IF('Pairs and trips'!AE25=3,1,IF('Pairs and trips'!AE25=2,2,IF('Pairs and trips'!AE25=1,3,0)))</f>
        <v>0</v>
      </c>
      <c r="I11" s="22">
        <f>IF('Singles and fours'!AE25=0,0,9-'Singles and fours'!AE25)</f>
        <v>0</v>
      </c>
      <c r="J11" s="22">
        <f>IF('Singles and fours'!AE25=1,3,IF('Singles and fours'!AE25=2,2,IF('Singles and fours'!AE25=3,1,0)))</f>
        <v>0</v>
      </c>
      <c r="K11" s="22">
        <f t="shared" si="0"/>
        <v>8</v>
      </c>
      <c r="L11" s="22">
        <f t="shared" si="1"/>
        <v>0</v>
      </c>
      <c r="M11" s="24">
        <f t="shared" si="2"/>
        <v>8</v>
      </c>
      <c r="N11" s="22"/>
    </row>
    <row r="12" spans="2:18">
      <c r="D12" s="10"/>
    </row>
    <row r="13" spans="2:18">
      <c r="B13" s="2"/>
      <c r="C13" s="2"/>
      <c r="E13" s="2"/>
      <c r="F13" s="2"/>
      <c r="G13" s="5"/>
      <c r="H13" s="5"/>
      <c r="I13" s="5"/>
      <c r="J13" s="5"/>
      <c r="K13" s="2"/>
      <c r="L13" s="2"/>
      <c r="M13" s="2"/>
      <c r="N13" s="2"/>
    </row>
    <row r="14" spans="2:18">
      <c r="D14" s="2"/>
    </row>
    <row r="15" spans="2:18">
      <c r="B15" s="2"/>
      <c r="C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8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4:10">
      <c r="D17" s="2"/>
      <c r="H17" s="2"/>
      <c r="I17" s="2"/>
      <c r="J17" s="2"/>
    </row>
    <row r="18" spans="4:10">
      <c r="H18" s="2"/>
      <c r="I18" s="2"/>
      <c r="J18" s="2"/>
    </row>
    <row r="19" spans="4:10">
      <c r="H19" s="2"/>
      <c r="I19" s="2"/>
      <c r="J19" s="2"/>
    </row>
    <row r="20" spans="4:10">
      <c r="H20" s="2"/>
      <c r="I20" s="2"/>
      <c r="J20" s="2"/>
    </row>
    <row r="21" spans="4:10">
      <c r="H21" s="2"/>
      <c r="I21" s="2"/>
      <c r="J21" s="2"/>
    </row>
    <row r="22" spans="4:10">
      <c r="H22" s="2"/>
      <c r="I22" s="2"/>
      <c r="J22" s="2"/>
    </row>
    <row r="23" spans="4:10">
      <c r="H23" s="2"/>
      <c r="I23" s="2"/>
      <c r="J23" s="2"/>
    </row>
    <row r="24" spans="4:10">
      <c r="H24" s="2"/>
      <c r="I24" s="2"/>
      <c r="J24" s="2"/>
    </row>
    <row r="26" spans="4:10">
      <c r="H26" s="1"/>
      <c r="I26" s="1"/>
      <c r="J26" s="1"/>
    </row>
    <row r="30" spans="4:10">
      <c r="H30" s="21"/>
      <c r="I30" s="21"/>
    </row>
  </sheetData>
  <mergeCells count="6">
    <mergeCell ref="B1:N1"/>
    <mergeCell ref="K2:M2"/>
    <mergeCell ref="C2:D2"/>
    <mergeCell ref="E2:F2"/>
    <mergeCell ref="G2:H2"/>
    <mergeCell ref="I2:J2"/>
  </mergeCells>
  <pageMargins left="0.7" right="0.7" top="0.75" bottom="0.75" header="0.3" footer="0.3"/>
  <pageSetup paperSize="9" scale="88" fitToHeight="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E30"/>
  <sheetViews>
    <sheetView showGridLines="0" zoomScale="82" zoomScaleNormal="82" workbookViewId="0">
      <selection activeCell="AD23" sqref="AD23"/>
    </sheetView>
  </sheetViews>
  <sheetFormatPr defaultRowHeight="19.95" customHeight="1"/>
  <cols>
    <col min="3" max="30" width="4.6640625" customWidth="1"/>
    <col min="31" max="31" width="11.6640625" customWidth="1"/>
  </cols>
  <sheetData>
    <row r="1" spans="2:31" ht="29.4" thickBot="1">
      <c r="B1" s="118" t="s">
        <v>10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</row>
    <row r="2" spans="2:31" ht="19.95" customHeight="1" thickBot="1">
      <c r="B2" s="81"/>
      <c r="C2" s="120" t="s">
        <v>7</v>
      </c>
      <c r="D2" s="121"/>
      <c r="E2" s="122"/>
      <c r="F2" s="123" t="s">
        <v>7</v>
      </c>
      <c r="G2" s="124"/>
      <c r="H2" s="125"/>
      <c r="I2" s="126" t="s">
        <v>17</v>
      </c>
      <c r="J2" s="127"/>
      <c r="K2" s="128"/>
      <c r="L2" s="129" t="s">
        <v>17</v>
      </c>
      <c r="M2" s="130"/>
      <c r="N2" s="131"/>
      <c r="O2" s="132" t="s">
        <v>18</v>
      </c>
      <c r="P2" s="133"/>
      <c r="Q2" s="134"/>
      <c r="R2" s="135" t="s">
        <v>18</v>
      </c>
      <c r="S2" s="136"/>
      <c r="T2" s="137"/>
      <c r="U2" s="138" t="s">
        <v>19</v>
      </c>
      <c r="V2" s="139"/>
      <c r="W2" s="140"/>
      <c r="X2" s="141" t="s">
        <v>19</v>
      </c>
      <c r="Y2" s="142"/>
      <c r="Z2" s="143"/>
      <c r="AA2" s="144" t="s">
        <v>1</v>
      </c>
      <c r="AB2" s="145"/>
      <c r="AC2" s="145"/>
      <c r="AD2" s="146"/>
      <c r="AE2" s="95" t="s">
        <v>2</v>
      </c>
    </row>
    <row r="3" spans="2:31" ht="16.2" customHeight="1" thickBot="1">
      <c r="B3" s="82"/>
      <c r="C3" s="8" t="s">
        <v>3</v>
      </c>
      <c r="D3" s="8" t="s">
        <v>4</v>
      </c>
      <c r="E3" s="25" t="s">
        <v>5</v>
      </c>
      <c r="F3" s="8" t="s">
        <v>3</v>
      </c>
      <c r="G3" s="8" t="s">
        <v>4</v>
      </c>
      <c r="H3" s="25" t="s">
        <v>5</v>
      </c>
      <c r="I3" s="8" t="s">
        <v>3</v>
      </c>
      <c r="J3" s="8" t="s">
        <v>4</v>
      </c>
      <c r="K3" s="25" t="s">
        <v>5</v>
      </c>
      <c r="L3" s="8" t="s">
        <v>3</v>
      </c>
      <c r="M3" s="8" t="s">
        <v>4</v>
      </c>
      <c r="N3" s="25" t="s">
        <v>5</v>
      </c>
      <c r="O3" s="8" t="s">
        <v>3</v>
      </c>
      <c r="P3" s="8" t="s">
        <v>4</v>
      </c>
      <c r="Q3" s="25" t="s">
        <v>5</v>
      </c>
      <c r="R3" s="8" t="s">
        <v>3</v>
      </c>
      <c r="S3" s="8" t="s">
        <v>4</v>
      </c>
      <c r="T3" s="25" t="s">
        <v>5</v>
      </c>
      <c r="U3" s="8" t="s">
        <v>3</v>
      </c>
      <c r="V3" s="8" t="s">
        <v>4</v>
      </c>
      <c r="W3" s="25" t="s">
        <v>5</v>
      </c>
      <c r="X3" s="8" t="s">
        <v>3</v>
      </c>
      <c r="Y3" s="8" t="s">
        <v>4</v>
      </c>
      <c r="Z3" s="69" t="s">
        <v>5</v>
      </c>
      <c r="AA3" s="68" t="s">
        <v>3</v>
      </c>
      <c r="AB3" s="77" t="s">
        <v>4</v>
      </c>
      <c r="AC3" s="102" t="s">
        <v>6</v>
      </c>
      <c r="AD3" s="103" t="s">
        <v>5</v>
      </c>
      <c r="AE3" s="107"/>
    </row>
    <row r="4" spans="2:31" ht="19.95" hidden="1" customHeight="1">
      <c r="B4" s="83"/>
      <c r="C4" s="4"/>
      <c r="D4" s="4"/>
      <c r="E4" s="4"/>
      <c r="F4" s="4"/>
      <c r="G4" s="4"/>
      <c r="H4" s="27"/>
      <c r="I4" s="4"/>
      <c r="J4" s="4"/>
      <c r="K4" s="27"/>
      <c r="L4" s="4"/>
      <c r="M4" s="4"/>
      <c r="N4" s="27"/>
      <c r="O4" s="4"/>
      <c r="P4" s="4"/>
      <c r="Q4" s="27"/>
      <c r="R4" s="4"/>
      <c r="S4" s="4"/>
      <c r="T4" s="27"/>
      <c r="U4" s="4"/>
      <c r="V4" s="4"/>
      <c r="W4" s="27"/>
      <c r="X4" s="4"/>
      <c r="Y4" s="4"/>
      <c r="Z4" s="71"/>
      <c r="AA4" s="70"/>
      <c r="AB4" s="78"/>
      <c r="AC4" s="100"/>
      <c r="AD4" s="101"/>
      <c r="AE4" s="107"/>
    </row>
    <row r="5" spans="2:31" ht="19.95" customHeight="1">
      <c r="B5" s="84" t="s">
        <v>7</v>
      </c>
      <c r="C5" s="117"/>
      <c r="D5" s="117"/>
      <c r="E5" s="117"/>
      <c r="F5" s="7">
        <v>21</v>
      </c>
      <c r="G5" s="7">
        <v>14</v>
      </c>
      <c r="H5" s="26">
        <f>IF(F5+G5=0,0,IF(F5-G5=0,1,IF(F5-G5&gt;0,3,0)))</f>
        <v>3</v>
      </c>
      <c r="I5" s="7">
        <v>23</v>
      </c>
      <c r="J5" s="7">
        <v>18</v>
      </c>
      <c r="K5" s="26">
        <f>IF(I5+J5=0,0,IF(I5-J5=0,1,IF(I5-J5&gt;0,3,0)))</f>
        <v>3</v>
      </c>
      <c r="L5" s="7">
        <v>11</v>
      </c>
      <c r="M5" s="7">
        <v>22</v>
      </c>
      <c r="N5" s="26">
        <f>IF(L5+M5=0,0,IF(L5-M5=0,1,IF(L5-M5&gt;0,3,0)))</f>
        <v>0</v>
      </c>
      <c r="O5" s="7">
        <v>10</v>
      </c>
      <c r="P5" s="7">
        <v>22</v>
      </c>
      <c r="Q5" s="26">
        <f>IF(O5+P5=0,0,IF(O5-P5=0,1,IF(O5-P5&gt;0,3,0)))</f>
        <v>0</v>
      </c>
      <c r="R5" s="7">
        <v>13</v>
      </c>
      <c r="S5" s="7">
        <v>20</v>
      </c>
      <c r="T5" s="26">
        <f>IF(R5+S5=0,0,IF(R5-S5=0,1,IF(R5-S5&gt;0,3,0)))</f>
        <v>0</v>
      </c>
      <c r="U5" s="7">
        <v>23</v>
      </c>
      <c r="V5" s="7">
        <v>16</v>
      </c>
      <c r="W5" s="26">
        <f>IF(U5+V5=0,0,IF(U5-V5=0,1,IF(U5-V5&gt;0,3,0)))</f>
        <v>3</v>
      </c>
      <c r="X5" s="7">
        <v>12</v>
      </c>
      <c r="Y5" s="7">
        <v>19</v>
      </c>
      <c r="Z5" s="85">
        <f>IF(X5+Y5=0,0,IF(X5-Y5=0,1,IF(X5-Y5&gt;0,3,0)))</f>
        <v>0</v>
      </c>
      <c r="AA5" s="72">
        <f>F5+I5+L5+O5+R5+U5+X5</f>
        <v>113</v>
      </c>
      <c r="AB5" s="79">
        <f>G5+J5+M5+P5+S5+V5+Y5</f>
        <v>131</v>
      </c>
      <c r="AC5" s="72">
        <f>AA5-AB5</f>
        <v>-18</v>
      </c>
      <c r="AD5" s="73">
        <f>H5+K5+N5+Q5+T5+W5+Z5</f>
        <v>9</v>
      </c>
      <c r="AE5" s="108">
        <v>6</v>
      </c>
    </row>
    <row r="6" spans="2:31" ht="19.95" customHeight="1">
      <c r="B6" s="86" t="s">
        <v>7</v>
      </c>
      <c r="C6" s="7">
        <f>G5</f>
        <v>14</v>
      </c>
      <c r="D6" s="7">
        <f>F5</f>
        <v>21</v>
      </c>
      <c r="E6" s="26">
        <f>IF(C6+D6=0,0,IF(C6-D6=0,1,IF(C6-D6&gt;0,3,0)))</f>
        <v>0</v>
      </c>
      <c r="F6" s="117"/>
      <c r="G6" s="117"/>
      <c r="H6" s="117"/>
      <c r="I6" s="7">
        <v>27</v>
      </c>
      <c r="J6" s="7">
        <v>11</v>
      </c>
      <c r="K6" s="26">
        <f>IF(I6+J6=0,0,IF(I6-J6=0,1,IF(I6-J6&gt;0,3,0)))</f>
        <v>3</v>
      </c>
      <c r="L6" s="7">
        <v>9</v>
      </c>
      <c r="M6" s="7">
        <v>19</v>
      </c>
      <c r="N6" s="26">
        <f>IF(L6+M6=0,0,IF(L6-M6=0,1,IF(L6-M6&gt;0,3,0)))</f>
        <v>0</v>
      </c>
      <c r="O6" s="7">
        <v>11</v>
      </c>
      <c r="P6" s="7">
        <v>20</v>
      </c>
      <c r="Q6" s="26">
        <f t="shared" ref="Q6:Q12" si="0">IF(O6+P6=0,0,IF(O6-P6=0,1,IF(O6-P6&gt;0,3,0)))</f>
        <v>0</v>
      </c>
      <c r="R6" s="7">
        <v>12</v>
      </c>
      <c r="S6" s="7">
        <v>20</v>
      </c>
      <c r="T6" s="26">
        <f>IF(R6+S6=0,0,IF(R6-S6=0,1,IF(R6-S6&gt;0,3,0)))</f>
        <v>0</v>
      </c>
      <c r="U6" s="7">
        <v>22</v>
      </c>
      <c r="V6" s="7">
        <v>15</v>
      </c>
      <c r="W6" s="26">
        <f t="shared" ref="W6:W12" si="1">IF(U6+V6=0,0,IF(U6-V6=0,1,IF(U6-V6&gt;0,3,0)))</f>
        <v>3</v>
      </c>
      <c r="X6" s="7">
        <v>23</v>
      </c>
      <c r="Y6" s="7">
        <v>15</v>
      </c>
      <c r="Z6" s="85">
        <f t="shared" ref="Z6:Z11" si="2">IF(X6+Y6=0,0,IF(X6-Y6=0,1,IF(X6-Y6&gt;0,3,0)))</f>
        <v>3</v>
      </c>
      <c r="AA6" s="72">
        <f>C6+I6+L6+O6+R6+U6+X6</f>
        <v>118</v>
      </c>
      <c r="AB6" s="79">
        <f>D6+J6+M6+P6+S6+V6+Y6</f>
        <v>121</v>
      </c>
      <c r="AC6" s="72">
        <f t="shared" ref="AC6:AC12" si="3">AA6-AB6</f>
        <v>-3</v>
      </c>
      <c r="AD6" s="73">
        <f>E6+K6+N6+Q6+T6+W6+Z6</f>
        <v>9</v>
      </c>
      <c r="AE6" s="108">
        <v>5</v>
      </c>
    </row>
    <row r="7" spans="2:31" ht="19.95" customHeight="1">
      <c r="B7" s="87" t="s">
        <v>0</v>
      </c>
      <c r="C7" s="7">
        <f>J5</f>
        <v>18</v>
      </c>
      <c r="D7" s="7">
        <f>I5</f>
        <v>23</v>
      </c>
      <c r="E7" s="26">
        <f t="shared" ref="E7:E12" si="4">IF(C7+D7=0,0,IF(C7-D7=0,1,IF(C7-D7&gt;0,3,0)))</f>
        <v>0</v>
      </c>
      <c r="F7" s="7">
        <f>J6</f>
        <v>11</v>
      </c>
      <c r="G7" s="7">
        <f>I6</f>
        <v>27</v>
      </c>
      <c r="H7" s="26">
        <f t="shared" ref="H7:H12" si="5">IF(F7+G7=0,0,IF(F7-G7=0,1,IF(F7-G7&gt;0,3,0)))</f>
        <v>0</v>
      </c>
      <c r="I7" s="117"/>
      <c r="J7" s="117"/>
      <c r="K7" s="117"/>
      <c r="L7" s="7">
        <v>7</v>
      </c>
      <c r="M7" s="7">
        <v>18</v>
      </c>
      <c r="N7" s="26">
        <f>IF(L7+M7=0,0,IF(L7-M7=0,1,IF(L7-M7&gt;0,3,0)))</f>
        <v>0</v>
      </c>
      <c r="O7" s="7">
        <v>11</v>
      </c>
      <c r="P7" s="7">
        <v>25</v>
      </c>
      <c r="Q7" s="26">
        <f t="shared" si="0"/>
        <v>0</v>
      </c>
      <c r="R7" s="7">
        <v>10</v>
      </c>
      <c r="S7" s="7">
        <v>26</v>
      </c>
      <c r="T7" s="26">
        <f>IF(R7+S7=0,0,IF(R7-S7=0,1,IF(R7-S7&gt;0,3,0)))</f>
        <v>0</v>
      </c>
      <c r="U7" s="7">
        <v>3</v>
      </c>
      <c r="V7" s="7">
        <v>26</v>
      </c>
      <c r="W7" s="26">
        <f t="shared" si="1"/>
        <v>0</v>
      </c>
      <c r="X7" s="7">
        <v>7</v>
      </c>
      <c r="Y7" s="7">
        <v>20</v>
      </c>
      <c r="Z7" s="85">
        <f t="shared" si="2"/>
        <v>0</v>
      </c>
      <c r="AA7" s="72">
        <f>C7+F7+L7+R7+U7+X7+O7</f>
        <v>67</v>
      </c>
      <c r="AB7" s="79">
        <f>D7+G7+M7+S7+V7+Y7+P7</f>
        <v>165</v>
      </c>
      <c r="AC7" s="72">
        <f t="shared" si="3"/>
        <v>-98</v>
      </c>
      <c r="AD7" s="73">
        <f>E7+H7+N7+Q7+T7+W7+Z7</f>
        <v>0</v>
      </c>
      <c r="AE7" s="108">
        <v>8</v>
      </c>
    </row>
    <row r="8" spans="2:31" ht="19.95" customHeight="1">
      <c r="B8" s="88" t="s">
        <v>0</v>
      </c>
      <c r="C8" s="7">
        <f>M5</f>
        <v>22</v>
      </c>
      <c r="D8" s="7">
        <f>L5</f>
        <v>11</v>
      </c>
      <c r="E8" s="26">
        <f t="shared" si="4"/>
        <v>3</v>
      </c>
      <c r="F8" s="7">
        <f>M6</f>
        <v>19</v>
      </c>
      <c r="G8" s="7">
        <f>L6</f>
        <v>9</v>
      </c>
      <c r="H8" s="26">
        <f t="shared" si="5"/>
        <v>3</v>
      </c>
      <c r="I8" s="7">
        <f>M7</f>
        <v>18</v>
      </c>
      <c r="J8" s="7">
        <f>L7</f>
        <v>7</v>
      </c>
      <c r="K8" s="26">
        <f>IF(I8+J8=0,0,IF(I8-J8=0,1,IF(I8-J8&gt;0,3,0)))</f>
        <v>3</v>
      </c>
      <c r="L8" s="117"/>
      <c r="M8" s="117"/>
      <c r="N8" s="117"/>
      <c r="O8" s="7">
        <v>14</v>
      </c>
      <c r="P8" s="7">
        <v>18</v>
      </c>
      <c r="Q8" s="26">
        <f t="shared" si="0"/>
        <v>0</v>
      </c>
      <c r="R8" s="7">
        <v>8</v>
      </c>
      <c r="S8" s="7">
        <v>27</v>
      </c>
      <c r="T8" s="26">
        <f>IF(R8+S8=0,0,IF(R8-S8=0,1,IF(R8-S8&gt;0,3,0)))</f>
        <v>0</v>
      </c>
      <c r="U8" s="7">
        <v>20</v>
      </c>
      <c r="V8" s="7">
        <v>11</v>
      </c>
      <c r="W8" s="26">
        <f t="shared" si="1"/>
        <v>3</v>
      </c>
      <c r="X8" s="7">
        <v>23</v>
      </c>
      <c r="Y8" s="7">
        <v>15</v>
      </c>
      <c r="Z8" s="85">
        <f t="shared" si="2"/>
        <v>3</v>
      </c>
      <c r="AA8" s="72">
        <f>C8+F8+I8+O8+R8+U8+X8</f>
        <v>124</v>
      </c>
      <c r="AB8" s="79">
        <f>D8+G8+J8+P8+S8+V8+Y8</f>
        <v>98</v>
      </c>
      <c r="AC8" s="72">
        <f t="shared" si="3"/>
        <v>26</v>
      </c>
      <c r="AD8" s="73">
        <f>E8+H8+K8+Q8+T8+W8+Z8</f>
        <v>15</v>
      </c>
      <c r="AE8" s="108">
        <v>3</v>
      </c>
    </row>
    <row r="9" spans="2:31" ht="19.95" customHeight="1">
      <c r="B9" s="89" t="s">
        <v>8</v>
      </c>
      <c r="C9" s="7">
        <f>P5</f>
        <v>22</v>
      </c>
      <c r="D9" s="7">
        <f>O5</f>
        <v>10</v>
      </c>
      <c r="E9" s="26">
        <f t="shared" si="4"/>
        <v>3</v>
      </c>
      <c r="F9" s="7">
        <f>P6</f>
        <v>20</v>
      </c>
      <c r="G9" s="7">
        <f>O6</f>
        <v>11</v>
      </c>
      <c r="H9" s="26">
        <f t="shared" si="5"/>
        <v>3</v>
      </c>
      <c r="I9" s="7">
        <f>P7</f>
        <v>25</v>
      </c>
      <c r="J9" s="7">
        <f>O7</f>
        <v>11</v>
      </c>
      <c r="K9" s="26">
        <f>IF(I9+J9=0,0,IF(I9-J9=0,1,IF(I9-J9&gt;0,3,0)))</f>
        <v>3</v>
      </c>
      <c r="L9" s="7">
        <f>P8</f>
        <v>18</v>
      </c>
      <c r="M9" s="7">
        <f>O8</f>
        <v>14</v>
      </c>
      <c r="N9" s="26">
        <f>IF(L9+M9=0,0,IF(L9-M9=0,1,IF(L9-M9&gt;0,3,0)))</f>
        <v>3</v>
      </c>
      <c r="O9" s="117"/>
      <c r="P9" s="117"/>
      <c r="Q9" s="117"/>
      <c r="R9" s="7">
        <v>15</v>
      </c>
      <c r="S9" s="7">
        <v>13</v>
      </c>
      <c r="T9" s="26">
        <f>IF(R9+S9=0,0,IF(R9-S9=0,1,IF(R9-S9&gt;0,3,0)))</f>
        <v>3</v>
      </c>
      <c r="U9" s="7">
        <v>16</v>
      </c>
      <c r="V9" s="7">
        <v>13</v>
      </c>
      <c r="W9" s="26">
        <f t="shared" si="1"/>
        <v>3</v>
      </c>
      <c r="X9" s="7">
        <v>16</v>
      </c>
      <c r="Y9" s="7">
        <v>8</v>
      </c>
      <c r="Z9" s="85">
        <f t="shared" si="2"/>
        <v>3</v>
      </c>
      <c r="AA9" s="72">
        <f>C9+F9+I9+L9+R9+U9+X9</f>
        <v>132</v>
      </c>
      <c r="AB9" s="79">
        <f>D9+G9+J9+M9+S9+V9+Y9</f>
        <v>80</v>
      </c>
      <c r="AC9" s="72">
        <f t="shared" si="3"/>
        <v>52</v>
      </c>
      <c r="AD9" s="73">
        <f>E9+H9+K9+N9+T9+W9+Z9</f>
        <v>21</v>
      </c>
      <c r="AE9" s="108">
        <v>1</v>
      </c>
    </row>
    <row r="10" spans="2:31" ht="19.95" customHeight="1">
      <c r="B10" s="90" t="s">
        <v>8</v>
      </c>
      <c r="C10" s="7">
        <f>S5</f>
        <v>20</v>
      </c>
      <c r="D10" s="7">
        <f>R5</f>
        <v>13</v>
      </c>
      <c r="E10" s="26">
        <f t="shared" si="4"/>
        <v>3</v>
      </c>
      <c r="F10" s="7">
        <f>S6</f>
        <v>20</v>
      </c>
      <c r="G10" s="7">
        <f>R6</f>
        <v>12</v>
      </c>
      <c r="H10" s="26">
        <f t="shared" si="5"/>
        <v>3</v>
      </c>
      <c r="I10" s="7">
        <f>S7</f>
        <v>26</v>
      </c>
      <c r="J10" s="7">
        <f>R7</f>
        <v>10</v>
      </c>
      <c r="K10" s="26">
        <f>IF(I10+J10=0,0,IF(I10-J10=0,1,IF(I10-J10&gt;0,3,0)))</f>
        <v>3</v>
      </c>
      <c r="L10" s="7">
        <f>S8</f>
        <v>27</v>
      </c>
      <c r="M10" s="7">
        <f>R8</f>
        <v>8</v>
      </c>
      <c r="N10" s="26">
        <f>IF(L10+M10=0,0,IF(L10-M10=0,1,IF(L10-M10&gt;0,3,0)))</f>
        <v>3</v>
      </c>
      <c r="O10" s="7">
        <f>S9</f>
        <v>13</v>
      </c>
      <c r="P10" s="7">
        <f>R9</f>
        <v>15</v>
      </c>
      <c r="Q10" s="26">
        <f t="shared" si="0"/>
        <v>0</v>
      </c>
      <c r="R10" s="117"/>
      <c r="S10" s="117"/>
      <c r="T10" s="117"/>
      <c r="U10" s="7">
        <v>23</v>
      </c>
      <c r="V10" s="7">
        <v>11</v>
      </c>
      <c r="W10" s="26">
        <f t="shared" si="1"/>
        <v>3</v>
      </c>
      <c r="X10" s="7">
        <v>15</v>
      </c>
      <c r="Y10" s="7">
        <v>19</v>
      </c>
      <c r="Z10" s="85">
        <f t="shared" si="2"/>
        <v>0</v>
      </c>
      <c r="AA10" s="72">
        <f>C10+F10+I10+L10+O10+U10+X10</f>
        <v>144</v>
      </c>
      <c r="AB10" s="79">
        <f>D10+G10+J10+M10+P10+V10+Y10</f>
        <v>88</v>
      </c>
      <c r="AC10" s="72">
        <f t="shared" si="3"/>
        <v>56</v>
      </c>
      <c r="AD10" s="73">
        <f>E10+H10+K10+N10+Q10+W10+Z10</f>
        <v>15</v>
      </c>
      <c r="AE10" s="108">
        <v>2</v>
      </c>
    </row>
    <row r="11" spans="2:31" ht="19.95" customHeight="1">
      <c r="B11" s="91" t="s">
        <v>9</v>
      </c>
      <c r="C11" s="7">
        <f>V5</f>
        <v>16</v>
      </c>
      <c r="D11" s="7">
        <f>U5</f>
        <v>23</v>
      </c>
      <c r="E11" s="26">
        <f t="shared" si="4"/>
        <v>0</v>
      </c>
      <c r="F11" s="7">
        <f>V6</f>
        <v>15</v>
      </c>
      <c r="G11" s="7">
        <f>U6</f>
        <v>22</v>
      </c>
      <c r="H11" s="26">
        <f t="shared" si="5"/>
        <v>0</v>
      </c>
      <c r="I11" s="7">
        <f>V7</f>
        <v>26</v>
      </c>
      <c r="J11" s="7">
        <f>U7</f>
        <v>3</v>
      </c>
      <c r="K11" s="26">
        <f>IF(I11+J11=0,0,IF(I11-J11=0,1,IF(I11-J11&gt;0,3,0)))</f>
        <v>3</v>
      </c>
      <c r="L11" s="7">
        <f>V8</f>
        <v>11</v>
      </c>
      <c r="M11" s="7">
        <f>U8</f>
        <v>20</v>
      </c>
      <c r="N11" s="26">
        <f>IF(L11+M11=0,0,IF(L11-M11=0,1,IF(L11-M11&gt;0,3,0)))</f>
        <v>0</v>
      </c>
      <c r="O11" s="7">
        <f>V9</f>
        <v>13</v>
      </c>
      <c r="P11" s="7">
        <f>U9</f>
        <v>16</v>
      </c>
      <c r="Q11" s="26">
        <f t="shared" si="0"/>
        <v>0</v>
      </c>
      <c r="R11" s="7">
        <f>V10</f>
        <v>11</v>
      </c>
      <c r="S11" s="7">
        <f>U10</f>
        <v>23</v>
      </c>
      <c r="T11" s="26">
        <f>IF(R11+S11=0,0,IF(R11-S11=0,1,IF(R11-S11&gt;0,3,0)))</f>
        <v>0</v>
      </c>
      <c r="U11" s="117"/>
      <c r="V11" s="117"/>
      <c r="W11" s="117"/>
      <c r="X11" s="9">
        <v>13</v>
      </c>
      <c r="Y11" s="9">
        <v>16</v>
      </c>
      <c r="Z11" s="85">
        <f t="shared" si="2"/>
        <v>0</v>
      </c>
      <c r="AA11" s="72">
        <f>C11+F11+I11+L11+O11+R11+X11</f>
        <v>105</v>
      </c>
      <c r="AB11" s="79">
        <f>D11+G11+J11+M11+P11+S11+Y11</f>
        <v>123</v>
      </c>
      <c r="AC11" s="72">
        <f t="shared" si="3"/>
        <v>-18</v>
      </c>
      <c r="AD11" s="73">
        <f>E11+H11+K11+N11+Q11+T11+Z11</f>
        <v>3</v>
      </c>
      <c r="AE11" s="108">
        <v>7</v>
      </c>
    </row>
    <row r="12" spans="2:31" ht="19.95" customHeight="1" thickBot="1">
      <c r="B12" s="92" t="s">
        <v>9</v>
      </c>
      <c r="C12" s="75">
        <f>Y5</f>
        <v>19</v>
      </c>
      <c r="D12" s="75">
        <f>X5</f>
        <v>12</v>
      </c>
      <c r="E12" s="93">
        <f t="shared" si="4"/>
        <v>3</v>
      </c>
      <c r="F12" s="75">
        <f>Y6</f>
        <v>15</v>
      </c>
      <c r="G12" s="75">
        <f>X6</f>
        <v>23</v>
      </c>
      <c r="H12" s="93">
        <f t="shared" si="5"/>
        <v>0</v>
      </c>
      <c r="I12" s="75">
        <f>Y7</f>
        <v>20</v>
      </c>
      <c r="J12" s="75">
        <f>X7</f>
        <v>7</v>
      </c>
      <c r="K12" s="93">
        <f>IF(I12+J12=0,0,IF(I12-J12=0,1,IF(I12-J12&gt;0,3,0)))</f>
        <v>3</v>
      </c>
      <c r="L12" s="75">
        <f>Y8</f>
        <v>15</v>
      </c>
      <c r="M12" s="75">
        <f>X8</f>
        <v>23</v>
      </c>
      <c r="N12" s="93">
        <f>IF(L12+M12=0,0,IF(L12-M12=0,1,IF(L12-M12&gt;0,3,0)))</f>
        <v>0</v>
      </c>
      <c r="O12" s="75">
        <f>Y9</f>
        <v>8</v>
      </c>
      <c r="P12" s="75">
        <f>X9</f>
        <v>16</v>
      </c>
      <c r="Q12" s="93">
        <f t="shared" si="0"/>
        <v>0</v>
      </c>
      <c r="R12" s="75">
        <f>Y10</f>
        <v>19</v>
      </c>
      <c r="S12" s="75">
        <f>X10</f>
        <v>15</v>
      </c>
      <c r="T12" s="93">
        <f>IF(R12+S12=0,0,IF(R12-S12=0,1,IF(R12-S12&gt;0,3,0)))</f>
        <v>3</v>
      </c>
      <c r="U12" s="94">
        <f>Y11</f>
        <v>16</v>
      </c>
      <c r="V12" s="94">
        <f>X11</f>
        <v>13</v>
      </c>
      <c r="W12" s="93">
        <f t="shared" si="1"/>
        <v>3</v>
      </c>
      <c r="X12" s="147"/>
      <c r="Y12" s="148"/>
      <c r="Z12" s="149"/>
      <c r="AA12" s="74">
        <f>C12+F12+I12+L12+O12+R12+U12</f>
        <v>112</v>
      </c>
      <c r="AB12" s="80">
        <f>D12+G12+J12+M12+P12+S12+V12</f>
        <v>109</v>
      </c>
      <c r="AC12" s="74">
        <f t="shared" si="3"/>
        <v>3</v>
      </c>
      <c r="AD12" s="76">
        <f>E12+H12+K12+N12+Q12+T12+W12</f>
        <v>12</v>
      </c>
      <c r="AE12" s="109">
        <v>4</v>
      </c>
    </row>
    <row r="13" spans="2:31" ht="12.75" customHeight="1">
      <c r="D13" s="10"/>
    </row>
    <row r="14" spans="2:31" ht="29.25" customHeight="1" thickBot="1">
      <c r="B14" s="118" t="s">
        <v>11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</row>
    <row r="15" spans="2:31" ht="19.95" customHeight="1" thickBot="1">
      <c r="B15" s="81"/>
      <c r="C15" s="120" t="s">
        <v>7</v>
      </c>
      <c r="D15" s="121"/>
      <c r="E15" s="122"/>
      <c r="F15" s="123" t="s">
        <v>7</v>
      </c>
      <c r="G15" s="124"/>
      <c r="H15" s="125"/>
      <c r="I15" s="126" t="s">
        <v>17</v>
      </c>
      <c r="J15" s="127"/>
      <c r="K15" s="128"/>
      <c r="L15" s="129" t="s">
        <v>17</v>
      </c>
      <c r="M15" s="130"/>
      <c r="N15" s="131"/>
      <c r="O15" s="132" t="s">
        <v>18</v>
      </c>
      <c r="P15" s="133"/>
      <c r="Q15" s="134"/>
      <c r="R15" s="135" t="s">
        <v>18</v>
      </c>
      <c r="S15" s="136"/>
      <c r="T15" s="137"/>
      <c r="U15" s="138" t="s">
        <v>19</v>
      </c>
      <c r="V15" s="139"/>
      <c r="W15" s="140"/>
      <c r="X15" s="141" t="s">
        <v>19</v>
      </c>
      <c r="Y15" s="142"/>
      <c r="Z15" s="143"/>
      <c r="AA15" s="144" t="s">
        <v>1</v>
      </c>
      <c r="AB15" s="145"/>
      <c r="AC15" s="145"/>
      <c r="AD15" s="146"/>
      <c r="AE15" s="95" t="s">
        <v>2</v>
      </c>
    </row>
    <row r="16" spans="2:31" ht="16.2" customHeight="1" thickBot="1">
      <c r="B16" s="82"/>
      <c r="C16" s="8" t="s">
        <v>3</v>
      </c>
      <c r="D16" s="8" t="s">
        <v>4</v>
      </c>
      <c r="E16" s="25" t="s">
        <v>5</v>
      </c>
      <c r="F16" s="8" t="s">
        <v>3</v>
      </c>
      <c r="G16" s="8" t="s">
        <v>4</v>
      </c>
      <c r="H16" s="25" t="s">
        <v>5</v>
      </c>
      <c r="I16" s="8" t="s">
        <v>3</v>
      </c>
      <c r="J16" s="8" t="s">
        <v>4</v>
      </c>
      <c r="K16" s="25" t="s">
        <v>5</v>
      </c>
      <c r="L16" s="8" t="s">
        <v>3</v>
      </c>
      <c r="M16" s="8" t="s">
        <v>4</v>
      </c>
      <c r="N16" s="25" t="s">
        <v>5</v>
      </c>
      <c r="O16" s="8" t="s">
        <v>3</v>
      </c>
      <c r="P16" s="8" t="s">
        <v>4</v>
      </c>
      <c r="Q16" s="25" t="s">
        <v>5</v>
      </c>
      <c r="R16" s="8" t="s">
        <v>3</v>
      </c>
      <c r="S16" s="8" t="s">
        <v>4</v>
      </c>
      <c r="T16" s="25" t="s">
        <v>5</v>
      </c>
      <c r="U16" s="8" t="s">
        <v>3</v>
      </c>
      <c r="V16" s="8" t="s">
        <v>4</v>
      </c>
      <c r="W16" s="25" t="s">
        <v>5</v>
      </c>
      <c r="X16" s="8" t="s">
        <v>3</v>
      </c>
      <c r="Y16" s="8" t="s">
        <v>4</v>
      </c>
      <c r="Z16" s="69" t="s">
        <v>5</v>
      </c>
      <c r="AA16" s="68" t="s">
        <v>3</v>
      </c>
      <c r="AB16" s="77" t="s">
        <v>4</v>
      </c>
      <c r="AC16" s="102" t="s">
        <v>6</v>
      </c>
      <c r="AD16" s="103" t="s">
        <v>5</v>
      </c>
      <c r="AE16" s="107"/>
    </row>
    <row r="17" spans="2:31" ht="19.95" hidden="1" customHeight="1">
      <c r="B17" s="83"/>
      <c r="C17" s="4"/>
      <c r="D17" s="4"/>
      <c r="E17" s="4"/>
      <c r="F17" s="4"/>
      <c r="G17" s="4"/>
      <c r="H17" s="27"/>
      <c r="I17" s="4"/>
      <c r="J17" s="4"/>
      <c r="K17" s="27"/>
      <c r="L17" s="4"/>
      <c r="M17" s="4"/>
      <c r="N17" s="27"/>
      <c r="O17" s="4"/>
      <c r="P17" s="4"/>
      <c r="Q17" s="27"/>
      <c r="R17" s="4"/>
      <c r="S17" s="4"/>
      <c r="T17" s="27"/>
      <c r="U17" s="4"/>
      <c r="V17" s="4"/>
      <c r="W17" s="27"/>
      <c r="X17" s="4"/>
      <c r="Y17" s="4"/>
      <c r="Z17" s="71"/>
      <c r="AA17" s="70"/>
      <c r="AB17" s="78"/>
      <c r="AC17" s="100"/>
      <c r="AD17" s="101"/>
      <c r="AE17" s="107"/>
    </row>
    <row r="18" spans="2:31" ht="19.95" customHeight="1">
      <c r="B18" s="84" t="s">
        <v>7</v>
      </c>
      <c r="C18" s="117"/>
      <c r="D18" s="117"/>
      <c r="E18" s="117"/>
      <c r="F18" s="7">
        <v>15</v>
      </c>
      <c r="G18" s="7">
        <v>16</v>
      </c>
      <c r="H18" s="26">
        <f>IF(F18+G18=0,0,IF(F18-G18=0,1,IF(F18-G18&gt;0,3,0)))</f>
        <v>0</v>
      </c>
      <c r="I18" s="7">
        <v>10</v>
      </c>
      <c r="J18" s="7">
        <v>15</v>
      </c>
      <c r="K18" s="26">
        <f>IF(I18+J18=0,0,IF(I18-J18=0,1,IF(I18-J18&gt;0,3,0)))</f>
        <v>0</v>
      </c>
      <c r="L18" s="7">
        <v>22</v>
      </c>
      <c r="M18" s="7">
        <v>9</v>
      </c>
      <c r="N18" s="26">
        <f>IF(L18+M18=0,0,IF(L18-M18=0,1,IF(L18-M18&gt;0,3,0)))</f>
        <v>3</v>
      </c>
      <c r="O18" s="7">
        <v>19</v>
      </c>
      <c r="P18" s="7">
        <v>15</v>
      </c>
      <c r="Q18" s="26">
        <f>IF(O18+P18=0,0,IF(O18-P18=0,1,IF(O18-P18&gt;0,3,0)))</f>
        <v>3</v>
      </c>
      <c r="R18" s="7">
        <v>10</v>
      </c>
      <c r="S18" s="7">
        <v>12</v>
      </c>
      <c r="T18" s="26">
        <f>IF(R18+S18=0,0,IF(R18-S18=0,1,IF(R18-S18&gt;0,3,0)))</f>
        <v>0</v>
      </c>
      <c r="U18" s="7">
        <v>13</v>
      </c>
      <c r="V18" s="7">
        <v>15</v>
      </c>
      <c r="W18" s="26">
        <f t="shared" ref="W18:W23" si="6">IF(U18+V18=0,0,IF(U18-V18=0,1,IF(U18-V18&gt;0,3,0)))</f>
        <v>0</v>
      </c>
      <c r="X18" s="7">
        <v>12</v>
      </c>
      <c r="Y18" s="7">
        <v>18</v>
      </c>
      <c r="Z18" s="85">
        <f>IF(X18+Y18=0,0,IF(X18-Y18=0,1,IF(X18-Y18&gt;0,3,0)))</f>
        <v>0</v>
      </c>
      <c r="AA18" s="72">
        <f>F18+I18+L18+O18+R18+U18+X18</f>
        <v>101</v>
      </c>
      <c r="AB18" s="79">
        <f>G18+J18+M18+P18+S18+V18+Y18</f>
        <v>100</v>
      </c>
      <c r="AC18" s="72">
        <f>AA18-AB18</f>
        <v>1</v>
      </c>
      <c r="AD18" s="73">
        <f>H18+K18+N18+Q18+T18+W18+Z18</f>
        <v>6</v>
      </c>
      <c r="AE18" s="108">
        <v>7</v>
      </c>
    </row>
    <row r="19" spans="2:31" ht="19.95" customHeight="1">
      <c r="B19" s="86" t="s">
        <v>7</v>
      </c>
      <c r="C19" s="7">
        <f>G18</f>
        <v>16</v>
      </c>
      <c r="D19" s="7">
        <f>F18</f>
        <v>15</v>
      </c>
      <c r="E19" s="26">
        <f>IF(C19+D19=0,0,IF(C19-D19=0,1,IF(C19-D19&gt;0,3,0)))</f>
        <v>3</v>
      </c>
      <c r="F19" s="117"/>
      <c r="G19" s="117"/>
      <c r="H19" s="117"/>
      <c r="I19" s="7">
        <v>24</v>
      </c>
      <c r="J19" s="7">
        <v>8</v>
      </c>
      <c r="K19" s="26">
        <f>IF(I19+J19=0,0,IF(I19-J19=0,1,IF(I19-J19&gt;0,3,0)))</f>
        <v>3</v>
      </c>
      <c r="L19" s="7">
        <v>13</v>
      </c>
      <c r="M19" s="7">
        <v>12</v>
      </c>
      <c r="N19" s="26">
        <f>IF(L19+M19=0,0,IF(L19-M19=0,1,IF(L19-M19&gt;0,3,0)))</f>
        <v>3</v>
      </c>
      <c r="O19" s="7">
        <v>14</v>
      </c>
      <c r="P19" s="7">
        <v>7</v>
      </c>
      <c r="Q19" s="26">
        <f>IF(O19+P19=0,0,IF(O19-P19=0,1,IF(O19-P19&gt;0,3,0)))</f>
        <v>3</v>
      </c>
      <c r="R19" s="7">
        <v>9</v>
      </c>
      <c r="S19" s="7">
        <v>22</v>
      </c>
      <c r="T19" s="26">
        <f>IF(R19+S19=0,0,IF(R19-S19=0,1,IF(R19-S19&gt;0,3,0)))</f>
        <v>0</v>
      </c>
      <c r="U19" s="7">
        <v>17</v>
      </c>
      <c r="V19" s="7">
        <v>7</v>
      </c>
      <c r="W19" s="26">
        <f t="shared" si="6"/>
        <v>3</v>
      </c>
      <c r="X19" s="7">
        <v>15</v>
      </c>
      <c r="Y19" s="7">
        <v>8</v>
      </c>
      <c r="Z19" s="85">
        <f t="shared" ref="Z19:Z24" si="7">IF(X19+Y19=0,0,IF(X19-Y19=0,1,IF(X19-Y19&gt;0,3,0)))</f>
        <v>3</v>
      </c>
      <c r="AA19" s="72">
        <f>C19+I19+L19+O19+R19+U19+X19</f>
        <v>108</v>
      </c>
      <c r="AB19" s="79">
        <f>D19+J19+M19+P19+S19+V19+Y19</f>
        <v>79</v>
      </c>
      <c r="AC19" s="72">
        <f t="shared" ref="AC19:AC25" si="8">AA19-AB19</f>
        <v>29</v>
      </c>
      <c r="AD19" s="73">
        <f>E19+K19+N19+Q19+T19+W19+Z19</f>
        <v>18</v>
      </c>
      <c r="AE19" s="108">
        <v>2</v>
      </c>
    </row>
    <row r="20" spans="2:31" ht="19.95" customHeight="1">
      <c r="B20" s="87" t="s">
        <v>0</v>
      </c>
      <c r="C20" s="7">
        <f>J18</f>
        <v>15</v>
      </c>
      <c r="D20" s="7">
        <f>I18</f>
        <v>10</v>
      </c>
      <c r="E20" s="26">
        <f t="shared" ref="E20:E25" si="9">IF(C20+D20=0,0,IF(C20-D20=0,1,IF(C20-D20&gt;0,3,0)))</f>
        <v>3</v>
      </c>
      <c r="F20" s="7">
        <f>J19</f>
        <v>8</v>
      </c>
      <c r="G20" s="7">
        <f>I19</f>
        <v>24</v>
      </c>
      <c r="H20" s="26">
        <f t="shared" ref="H20:H25" si="10">IF(F20+G20=0,0,IF(F20-G20=0,1,IF(F20-G20&gt;0,3,0)))</f>
        <v>0</v>
      </c>
      <c r="I20" s="117"/>
      <c r="J20" s="117"/>
      <c r="K20" s="117"/>
      <c r="L20" s="7">
        <v>19</v>
      </c>
      <c r="M20" s="7">
        <v>5</v>
      </c>
      <c r="N20" s="26">
        <f>IF(L20+M20=0,0,IF(L20-M20=0,1,IF(L20-M20&gt;0,3,0)))</f>
        <v>3</v>
      </c>
      <c r="O20" s="7">
        <v>5</v>
      </c>
      <c r="P20" s="7">
        <v>17</v>
      </c>
      <c r="Q20" s="26">
        <f>IF(O20+P20=0,0,IF(O20-P20=0,1,IF(O20-P20&gt;0,3,0)))</f>
        <v>0</v>
      </c>
      <c r="R20" s="7">
        <v>18</v>
      </c>
      <c r="S20" s="7">
        <v>6</v>
      </c>
      <c r="T20" s="26">
        <f>IF(R20+S20=0,0,IF(R20-S20=0,1,IF(R20-S20&gt;0,3,0)))</f>
        <v>3</v>
      </c>
      <c r="U20" s="7">
        <v>15</v>
      </c>
      <c r="V20" s="7">
        <v>23</v>
      </c>
      <c r="W20" s="26">
        <f t="shared" si="6"/>
        <v>0</v>
      </c>
      <c r="X20" s="7">
        <v>8</v>
      </c>
      <c r="Y20" s="7">
        <v>20</v>
      </c>
      <c r="Z20" s="85">
        <f t="shared" si="7"/>
        <v>0</v>
      </c>
      <c r="AA20" s="72">
        <f>C20+F20+L20+R20+U20+X20+O20</f>
        <v>88</v>
      </c>
      <c r="AB20" s="79">
        <f>D20+G20+M20+S20+V20+Y20+P20</f>
        <v>105</v>
      </c>
      <c r="AC20" s="72">
        <f t="shared" si="8"/>
        <v>-17</v>
      </c>
      <c r="AD20" s="73">
        <f>E20+H20+N20+Q20+T20+W20+Z20</f>
        <v>9</v>
      </c>
      <c r="AE20" s="108">
        <v>5</v>
      </c>
    </row>
    <row r="21" spans="2:31" ht="19.95" customHeight="1">
      <c r="B21" s="88" t="s">
        <v>0</v>
      </c>
      <c r="C21" s="7">
        <f>M18</f>
        <v>9</v>
      </c>
      <c r="D21" s="7">
        <f>L18</f>
        <v>22</v>
      </c>
      <c r="E21" s="26">
        <f t="shared" si="9"/>
        <v>0</v>
      </c>
      <c r="F21" s="7">
        <f>M19</f>
        <v>12</v>
      </c>
      <c r="G21" s="7">
        <f>L19</f>
        <v>13</v>
      </c>
      <c r="H21" s="26">
        <f t="shared" si="10"/>
        <v>0</v>
      </c>
      <c r="I21" s="7">
        <f>M20</f>
        <v>5</v>
      </c>
      <c r="J21" s="7">
        <f>L20</f>
        <v>19</v>
      </c>
      <c r="K21" s="26">
        <f>IF(I21+J21=0,0,IF(I21-J21=0,1,IF(I21-J21&gt;0,3,0)))</f>
        <v>0</v>
      </c>
      <c r="L21" s="117"/>
      <c r="M21" s="117"/>
      <c r="N21" s="117"/>
      <c r="O21" s="7">
        <v>15</v>
      </c>
      <c r="P21" s="7">
        <v>21</v>
      </c>
      <c r="Q21" s="26">
        <f>IF(O21+P21=0,0,IF(O21-P21=0,1,IF(O21-P21&gt;0,3,0)))</f>
        <v>0</v>
      </c>
      <c r="R21" s="7">
        <v>13</v>
      </c>
      <c r="S21" s="7">
        <v>18</v>
      </c>
      <c r="T21" s="26">
        <f>IF(R21+S21=0,0,IF(R21-S21=0,1,IF(R21-S21&gt;0,3,0)))</f>
        <v>0</v>
      </c>
      <c r="U21" s="7">
        <v>11</v>
      </c>
      <c r="V21" s="7">
        <v>13</v>
      </c>
      <c r="W21" s="26">
        <f t="shared" si="6"/>
        <v>0</v>
      </c>
      <c r="X21" s="7">
        <v>16</v>
      </c>
      <c r="Y21" s="7">
        <v>13</v>
      </c>
      <c r="Z21" s="85">
        <f t="shared" si="7"/>
        <v>3</v>
      </c>
      <c r="AA21" s="72">
        <f>C21+F21+I21+O21+R21+U21+X21</f>
        <v>81</v>
      </c>
      <c r="AB21" s="79">
        <f>D21+G21+J21+P21+S21+V21+Y21</f>
        <v>119</v>
      </c>
      <c r="AC21" s="72">
        <f t="shared" si="8"/>
        <v>-38</v>
      </c>
      <c r="AD21" s="73">
        <f>E21+H21+K21+Q21+T21+W21+Z21</f>
        <v>3</v>
      </c>
      <c r="AE21" s="108">
        <v>8</v>
      </c>
    </row>
    <row r="22" spans="2:31" ht="19.95" customHeight="1">
      <c r="B22" s="89" t="s">
        <v>8</v>
      </c>
      <c r="C22" s="7">
        <f>P18</f>
        <v>15</v>
      </c>
      <c r="D22" s="7">
        <f>O18</f>
        <v>19</v>
      </c>
      <c r="E22" s="26">
        <f t="shared" si="9"/>
        <v>0</v>
      </c>
      <c r="F22" s="7">
        <f>P19</f>
        <v>7</v>
      </c>
      <c r="G22" s="7">
        <f>O19</f>
        <v>14</v>
      </c>
      <c r="H22" s="26">
        <f t="shared" si="10"/>
        <v>0</v>
      </c>
      <c r="I22" s="7">
        <f>P20</f>
        <v>17</v>
      </c>
      <c r="J22" s="7">
        <f>O20</f>
        <v>5</v>
      </c>
      <c r="K22" s="26">
        <f>IF(I22+J22=0,0,IF(I22-J22=0,1,IF(I22-J22&gt;0,3,0)))</f>
        <v>3</v>
      </c>
      <c r="L22" s="7">
        <f>P21</f>
        <v>21</v>
      </c>
      <c r="M22" s="7">
        <f>O21</f>
        <v>15</v>
      </c>
      <c r="N22" s="26">
        <f>IF(L22+M22=0,0,IF(L22-M22=0,1,IF(L22-M22&gt;0,3,0)))</f>
        <v>3</v>
      </c>
      <c r="O22" s="117"/>
      <c r="P22" s="117"/>
      <c r="Q22" s="117"/>
      <c r="R22" s="7">
        <v>12</v>
      </c>
      <c r="S22" s="7">
        <v>21</v>
      </c>
      <c r="T22" s="26">
        <f>IF(R22+S22=0,0,IF(R22-S22=0,1,IF(R22-S22&gt;0,3,0)))</f>
        <v>0</v>
      </c>
      <c r="U22" s="7">
        <v>11</v>
      </c>
      <c r="V22" s="7">
        <v>16</v>
      </c>
      <c r="W22" s="26">
        <f t="shared" si="6"/>
        <v>0</v>
      </c>
      <c r="X22" s="7">
        <v>23</v>
      </c>
      <c r="Y22" s="7">
        <v>5</v>
      </c>
      <c r="Z22" s="85">
        <f t="shared" si="7"/>
        <v>3</v>
      </c>
      <c r="AA22" s="72">
        <f>C22+F22+I22+L22+R22+U22+X22</f>
        <v>106</v>
      </c>
      <c r="AB22" s="79">
        <f>D22+G22+J22+M22+S22+V22+Y22</f>
        <v>95</v>
      </c>
      <c r="AC22" s="72">
        <f t="shared" si="8"/>
        <v>11</v>
      </c>
      <c r="AD22" s="73">
        <f>E22+H22+K22+N22+T22+W22+Z22</f>
        <v>9</v>
      </c>
      <c r="AE22" s="108">
        <v>4</v>
      </c>
    </row>
    <row r="23" spans="2:31" ht="19.95" customHeight="1">
      <c r="B23" s="90" t="s">
        <v>8</v>
      </c>
      <c r="C23" s="7">
        <f>S18</f>
        <v>12</v>
      </c>
      <c r="D23" s="7">
        <f>R18</f>
        <v>10</v>
      </c>
      <c r="E23" s="26">
        <f t="shared" si="9"/>
        <v>3</v>
      </c>
      <c r="F23" s="7">
        <f>S19</f>
        <v>22</v>
      </c>
      <c r="G23" s="7">
        <f>R19</f>
        <v>9</v>
      </c>
      <c r="H23" s="26">
        <f t="shared" si="10"/>
        <v>3</v>
      </c>
      <c r="I23" s="7">
        <f>S20</f>
        <v>6</v>
      </c>
      <c r="J23" s="7">
        <f>R20</f>
        <v>18</v>
      </c>
      <c r="K23" s="26">
        <f>IF(I23+J23=0,0,IF(I23-J23=0,1,IF(I23-J23&gt;0,3,0)))</f>
        <v>0</v>
      </c>
      <c r="L23" s="7">
        <f>S21</f>
        <v>18</v>
      </c>
      <c r="M23" s="7">
        <f>R21</f>
        <v>13</v>
      </c>
      <c r="N23" s="26">
        <f>IF(L23+M23=0,0,IF(L23-M23=0,1,IF(L23-M23&gt;0,3,0)))</f>
        <v>3</v>
      </c>
      <c r="O23" s="7">
        <f>S22</f>
        <v>21</v>
      </c>
      <c r="P23" s="7">
        <f>R22</f>
        <v>12</v>
      </c>
      <c r="Q23" s="26">
        <f>IF(O23+P23=0,0,IF(O23-P23=0,1,IF(O23-P23&gt;0,3,0)))</f>
        <v>3</v>
      </c>
      <c r="R23" s="117"/>
      <c r="S23" s="117"/>
      <c r="T23" s="117"/>
      <c r="U23" s="7">
        <v>17</v>
      </c>
      <c r="V23" s="7">
        <v>15</v>
      </c>
      <c r="W23" s="26">
        <f t="shared" si="6"/>
        <v>3</v>
      </c>
      <c r="X23" s="7">
        <v>28</v>
      </c>
      <c r="Y23" s="7">
        <v>5</v>
      </c>
      <c r="Z23" s="85">
        <f t="shared" si="7"/>
        <v>3</v>
      </c>
      <c r="AA23" s="72">
        <f>C23+F23+I23+L23+O23+U23+X23</f>
        <v>124</v>
      </c>
      <c r="AB23" s="79">
        <f>D23+G23+J23+M23+P23+V23+Y23</f>
        <v>82</v>
      </c>
      <c r="AC23" s="72">
        <f t="shared" si="8"/>
        <v>42</v>
      </c>
      <c r="AD23" s="73">
        <f>E23+H23+K23+N23+Q23+W23+Z23</f>
        <v>18</v>
      </c>
      <c r="AE23" s="108">
        <v>1</v>
      </c>
    </row>
    <row r="24" spans="2:31" ht="19.95" customHeight="1">
      <c r="B24" s="91" t="s">
        <v>9</v>
      </c>
      <c r="C24" s="7">
        <f>V18</f>
        <v>15</v>
      </c>
      <c r="D24" s="7">
        <f>U18</f>
        <v>13</v>
      </c>
      <c r="E24" s="26">
        <f t="shared" si="9"/>
        <v>3</v>
      </c>
      <c r="F24" s="7">
        <f>V19</f>
        <v>7</v>
      </c>
      <c r="G24" s="7">
        <f>U19</f>
        <v>17</v>
      </c>
      <c r="H24" s="26">
        <f t="shared" si="10"/>
        <v>0</v>
      </c>
      <c r="I24" s="7">
        <f>V20</f>
        <v>23</v>
      </c>
      <c r="J24" s="7">
        <f>U20</f>
        <v>15</v>
      </c>
      <c r="K24" s="26">
        <f>IF(I24+J24=0,0,IF(I24-J24=0,1,IF(I24-J24&gt;0,3,0)))</f>
        <v>3</v>
      </c>
      <c r="L24" s="7">
        <f>V21</f>
        <v>13</v>
      </c>
      <c r="M24" s="7">
        <f>U21</f>
        <v>11</v>
      </c>
      <c r="N24" s="26">
        <f>IF(L24+M24=0,0,IF(L24-M24=0,1,IF(L24-M24&gt;0,3,0)))</f>
        <v>3</v>
      </c>
      <c r="O24" s="7">
        <f>V22</f>
        <v>16</v>
      </c>
      <c r="P24" s="7">
        <f>U22</f>
        <v>11</v>
      </c>
      <c r="Q24" s="26">
        <f>IF(O24+P24=0,0,IF(O24-P24=0,1,IF(O24-P24&gt;0,3,0)))</f>
        <v>3</v>
      </c>
      <c r="R24" s="7">
        <f>V23</f>
        <v>15</v>
      </c>
      <c r="S24" s="7">
        <f>U23</f>
        <v>17</v>
      </c>
      <c r="T24" s="26">
        <f>IF(R24+S24=0,0,IF(R24-S24=0,1,IF(R24-S24&gt;0,3,0)))</f>
        <v>0</v>
      </c>
      <c r="U24" s="117"/>
      <c r="V24" s="117"/>
      <c r="W24" s="117"/>
      <c r="X24" s="9">
        <v>10</v>
      </c>
      <c r="Y24" s="9">
        <v>15</v>
      </c>
      <c r="Z24" s="85">
        <f t="shared" si="7"/>
        <v>0</v>
      </c>
      <c r="AA24" s="72">
        <f>C24+F24+I24+L24+O24+R24+X24</f>
        <v>99</v>
      </c>
      <c r="AB24" s="79">
        <f>D24+G24+J24+M24+P24+S24+Y24</f>
        <v>99</v>
      </c>
      <c r="AC24" s="72">
        <f t="shared" si="8"/>
        <v>0</v>
      </c>
      <c r="AD24" s="73">
        <f>E24+H24+K24+N24+Q24+T24+Z24</f>
        <v>12</v>
      </c>
      <c r="AE24" s="108">
        <v>3</v>
      </c>
    </row>
    <row r="25" spans="2:31" ht="19.95" customHeight="1" thickBot="1">
      <c r="B25" s="92" t="s">
        <v>9</v>
      </c>
      <c r="C25" s="75">
        <f>Y18</f>
        <v>18</v>
      </c>
      <c r="D25" s="75">
        <f>X18</f>
        <v>12</v>
      </c>
      <c r="E25" s="93">
        <f t="shared" si="9"/>
        <v>3</v>
      </c>
      <c r="F25" s="75">
        <f>Y19</f>
        <v>8</v>
      </c>
      <c r="G25" s="75">
        <f>X19</f>
        <v>15</v>
      </c>
      <c r="H25" s="93">
        <f t="shared" si="10"/>
        <v>0</v>
      </c>
      <c r="I25" s="75">
        <f>Y20</f>
        <v>20</v>
      </c>
      <c r="J25" s="75">
        <f>X20</f>
        <v>8</v>
      </c>
      <c r="K25" s="93">
        <f>IF(I25+J25=0,0,IF(I25-J25=0,1,IF(I25-J25&gt;0,3,0)))</f>
        <v>3</v>
      </c>
      <c r="L25" s="75">
        <f>Y21</f>
        <v>13</v>
      </c>
      <c r="M25" s="75">
        <f>X21</f>
        <v>16</v>
      </c>
      <c r="N25" s="93">
        <f>IF(L25+M25=0,0,IF(L25-M25=0,1,IF(L25-M25&gt;0,3,0)))</f>
        <v>0</v>
      </c>
      <c r="O25" s="75">
        <f>Y22</f>
        <v>5</v>
      </c>
      <c r="P25" s="75">
        <f>X22</f>
        <v>23</v>
      </c>
      <c r="Q25" s="93">
        <f>IF(O25+P25=0,0,IF(O25-P25=0,1,IF(O25-P25&gt;0,3,0)))</f>
        <v>0</v>
      </c>
      <c r="R25" s="75">
        <f>Y23</f>
        <v>5</v>
      </c>
      <c r="S25" s="75">
        <f>X23</f>
        <v>28</v>
      </c>
      <c r="T25" s="93">
        <f>IF(R25+S25=0,0,IF(R25-S25=0,1,IF(R25-S25&gt;0,3,0)))</f>
        <v>0</v>
      </c>
      <c r="U25" s="94">
        <f>Y24</f>
        <v>15</v>
      </c>
      <c r="V25" s="94">
        <f>X24</f>
        <v>10</v>
      </c>
      <c r="W25" s="93">
        <f>IF(U25+V25=0,0,IF(U25-V25=0,1,IF(U25-V25&gt;0,3,0)))</f>
        <v>3</v>
      </c>
      <c r="X25" s="147"/>
      <c r="Y25" s="148"/>
      <c r="Z25" s="149"/>
      <c r="AA25" s="74">
        <f>C25+F25+I25+L25+O25+R25+U25</f>
        <v>84</v>
      </c>
      <c r="AB25" s="80">
        <f>D25+G25+J25+M25+P25+S25+V25</f>
        <v>112</v>
      </c>
      <c r="AC25" s="74">
        <f t="shared" si="8"/>
        <v>-28</v>
      </c>
      <c r="AD25" s="76">
        <f>E25+H25+K25+N25+Q25+T25+W25</f>
        <v>9</v>
      </c>
      <c r="AE25" s="109">
        <v>6</v>
      </c>
    </row>
    <row r="26" spans="2:31" ht="19.95" customHeight="1">
      <c r="J26" s="1"/>
      <c r="K26" s="1"/>
      <c r="L26" s="1"/>
      <c r="M26" s="1"/>
      <c r="N26" s="1"/>
    </row>
    <row r="30" spans="2:31" ht="19.95" customHeight="1">
      <c r="J30" s="21"/>
    </row>
  </sheetData>
  <mergeCells count="36">
    <mergeCell ref="O22:Q22"/>
    <mergeCell ref="R23:T23"/>
    <mergeCell ref="U24:W24"/>
    <mergeCell ref="X25:Z25"/>
    <mergeCell ref="X15:Z15"/>
    <mergeCell ref="X12:Z12"/>
    <mergeCell ref="B14:AE14"/>
    <mergeCell ref="C15:E15"/>
    <mergeCell ref="F15:H15"/>
    <mergeCell ref="I15:K15"/>
    <mergeCell ref="AA15:AD15"/>
    <mergeCell ref="C18:E18"/>
    <mergeCell ref="F19:H19"/>
    <mergeCell ref="I20:K20"/>
    <mergeCell ref="L21:N21"/>
    <mergeCell ref="U11:W11"/>
    <mergeCell ref="L15:N15"/>
    <mergeCell ref="O15:Q15"/>
    <mergeCell ref="R15:T15"/>
    <mergeCell ref="U15:W15"/>
    <mergeCell ref="R10:T10"/>
    <mergeCell ref="B1:AE1"/>
    <mergeCell ref="C2:E2"/>
    <mergeCell ref="F2:H2"/>
    <mergeCell ref="I2:K2"/>
    <mergeCell ref="L2:N2"/>
    <mergeCell ref="O2:Q2"/>
    <mergeCell ref="R2:T2"/>
    <mergeCell ref="U2:W2"/>
    <mergeCell ref="X2:Z2"/>
    <mergeCell ref="AA2:AD2"/>
    <mergeCell ref="C5:E5"/>
    <mergeCell ref="F6:H6"/>
    <mergeCell ref="I7:K7"/>
    <mergeCell ref="L8:N8"/>
    <mergeCell ref="O9:Q9"/>
  </mergeCells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E30"/>
  <sheetViews>
    <sheetView showGridLines="0" tabSelected="1" zoomScale="82" zoomScaleNormal="82" workbookViewId="0">
      <selection activeCell="X20" sqref="X20"/>
    </sheetView>
  </sheetViews>
  <sheetFormatPr defaultRowHeight="19.95" customHeight="1"/>
  <cols>
    <col min="3" max="30" width="4.6640625" customWidth="1"/>
    <col min="31" max="31" width="11.6640625" customWidth="1"/>
  </cols>
  <sheetData>
    <row r="1" spans="2:31" ht="29.4" thickBot="1">
      <c r="B1" s="150" t="s">
        <v>12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</row>
    <row r="2" spans="2:31" ht="19.95" customHeight="1" thickBot="1">
      <c r="B2" s="81"/>
      <c r="C2" s="120" t="s">
        <v>7</v>
      </c>
      <c r="D2" s="121"/>
      <c r="E2" s="122"/>
      <c r="F2" s="123" t="s">
        <v>7</v>
      </c>
      <c r="G2" s="124"/>
      <c r="H2" s="125"/>
      <c r="I2" s="126" t="s">
        <v>17</v>
      </c>
      <c r="J2" s="127"/>
      <c r="K2" s="128"/>
      <c r="L2" s="129" t="s">
        <v>17</v>
      </c>
      <c r="M2" s="130"/>
      <c r="N2" s="131"/>
      <c r="O2" s="132" t="s">
        <v>18</v>
      </c>
      <c r="P2" s="133"/>
      <c r="Q2" s="134"/>
      <c r="R2" s="135" t="s">
        <v>18</v>
      </c>
      <c r="S2" s="136"/>
      <c r="T2" s="137"/>
      <c r="U2" s="138" t="s">
        <v>19</v>
      </c>
      <c r="V2" s="139"/>
      <c r="W2" s="140"/>
      <c r="X2" s="141" t="s">
        <v>19</v>
      </c>
      <c r="Y2" s="142"/>
      <c r="Z2" s="143"/>
      <c r="AA2" s="144" t="s">
        <v>1</v>
      </c>
      <c r="AB2" s="145"/>
      <c r="AC2" s="145"/>
      <c r="AD2" s="146"/>
      <c r="AE2" s="95" t="s">
        <v>2</v>
      </c>
    </row>
    <row r="3" spans="2:31" ht="16.2" customHeight="1" thickBot="1">
      <c r="B3" s="82"/>
      <c r="C3" s="8" t="s">
        <v>3</v>
      </c>
      <c r="D3" s="8" t="s">
        <v>4</v>
      </c>
      <c r="E3" s="25" t="s">
        <v>5</v>
      </c>
      <c r="F3" s="8" t="s">
        <v>3</v>
      </c>
      <c r="G3" s="8" t="s">
        <v>4</v>
      </c>
      <c r="H3" s="25" t="s">
        <v>5</v>
      </c>
      <c r="I3" s="8" t="s">
        <v>3</v>
      </c>
      <c r="J3" s="8" t="s">
        <v>4</v>
      </c>
      <c r="K3" s="25" t="s">
        <v>5</v>
      </c>
      <c r="L3" s="8" t="s">
        <v>3</v>
      </c>
      <c r="M3" s="8" t="s">
        <v>4</v>
      </c>
      <c r="N3" s="25" t="s">
        <v>5</v>
      </c>
      <c r="O3" s="8" t="s">
        <v>3</v>
      </c>
      <c r="P3" s="8" t="s">
        <v>4</v>
      </c>
      <c r="Q3" s="25" t="s">
        <v>5</v>
      </c>
      <c r="R3" s="8" t="s">
        <v>3</v>
      </c>
      <c r="S3" s="8" t="s">
        <v>4</v>
      </c>
      <c r="T3" s="25" t="s">
        <v>5</v>
      </c>
      <c r="U3" s="8" t="s">
        <v>3</v>
      </c>
      <c r="V3" s="8" t="s">
        <v>4</v>
      </c>
      <c r="W3" s="25" t="s">
        <v>5</v>
      </c>
      <c r="X3" s="8" t="s">
        <v>3</v>
      </c>
      <c r="Y3" s="8" t="s">
        <v>4</v>
      </c>
      <c r="Z3" s="69" t="s">
        <v>5</v>
      </c>
      <c r="AA3" s="68" t="s">
        <v>3</v>
      </c>
      <c r="AB3" s="77" t="s">
        <v>4</v>
      </c>
      <c r="AC3" s="102" t="s">
        <v>6</v>
      </c>
      <c r="AD3" s="103" t="s">
        <v>5</v>
      </c>
      <c r="AE3" s="96"/>
    </row>
    <row r="4" spans="2:31" ht="19.95" hidden="1" customHeight="1">
      <c r="B4" s="83"/>
      <c r="C4" s="4"/>
      <c r="D4" s="4"/>
      <c r="E4" s="4"/>
      <c r="F4" s="4"/>
      <c r="G4" s="4"/>
      <c r="H4" s="27"/>
      <c r="I4" s="4"/>
      <c r="J4" s="4"/>
      <c r="K4" s="27"/>
      <c r="L4" s="4"/>
      <c r="M4" s="4"/>
      <c r="N4" s="27"/>
      <c r="O4" s="4"/>
      <c r="P4" s="4"/>
      <c r="Q4" s="27"/>
      <c r="R4" s="4"/>
      <c r="S4" s="4"/>
      <c r="T4" s="27"/>
      <c r="U4" s="4"/>
      <c r="V4" s="4"/>
      <c r="W4" s="27"/>
      <c r="X4" s="4"/>
      <c r="Y4" s="4"/>
      <c r="Z4" s="71"/>
      <c r="AA4" s="70"/>
      <c r="AB4" s="78"/>
      <c r="AC4" s="100"/>
      <c r="AD4" s="101"/>
      <c r="AE4" s="97"/>
    </row>
    <row r="5" spans="2:31" ht="19.95" customHeight="1">
      <c r="B5" s="84" t="s">
        <v>7</v>
      </c>
      <c r="C5" s="117"/>
      <c r="D5" s="117"/>
      <c r="E5" s="117"/>
      <c r="F5" s="7">
        <v>6</v>
      </c>
      <c r="G5" s="7">
        <v>21</v>
      </c>
      <c r="H5" s="26">
        <f>IF(F5+G5=0,0,IF(F5-G5=0,1,IF(F5-G5&gt;0,3,0)))</f>
        <v>0</v>
      </c>
      <c r="I5" s="7"/>
      <c r="J5" s="7"/>
      <c r="K5" s="26">
        <f>IF(I5+J5=0,0,IF(I5-J5=0,1,IF(I5-J5&gt;0,3,0)))</f>
        <v>0</v>
      </c>
      <c r="L5" s="7"/>
      <c r="M5" s="7"/>
      <c r="N5" s="26">
        <f>IF(L5+M5=0,0,IF(L5-M5=0,1,IF(L5-M5&gt;0,3,0)))</f>
        <v>0</v>
      </c>
      <c r="O5" s="7">
        <v>10</v>
      </c>
      <c r="P5" s="7">
        <v>21</v>
      </c>
      <c r="Q5" s="26">
        <f>IF(O5+P5=0,0,IF(O5-P5=0,1,IF(O5-P5&gt;0,3,0)))</f>
        <v>0</v>
      </c>
      <c r="R5" s="7"/>
      <c r="S5" s="7"/>
      <c r="T5" s="26">
        <f>IF(R5+S5=0,0,IF(R5-S5=0,1,IF(R5-S5&gt;0,3,0)))</f>
        <v>0</v>
      </c>
      <c r="U5" s="7"/>
      <c r="V5" s="7"/>
      <c r="W5" s="26">
        <f>IF(U5+V5=0,0,IF(U5-V5=0,1,IF(U5-V5&gt;0,3,0)))</f>
        <v>0</v>
      </c>
      <c r="X5" s="7"/>
      <c r="Y5" s="7"/>
      <c r="Z5" s="85">
        <f>IF(X5+Y5=0,0,IF(X5-Y5=0,1,IF(X5-Y5&gt;0,3,0)))</f>
        <v>0</v>
      </c>
      <c r="AA5" s="72">
        <f>F5+I5+L5+O5+R5+U5+X5</f>
        <v>16</v>
      </c>
      <c r="AB5" s="79">
        <f>G5+J5+M5+P5+S5+V5+Y5</f>
        <v>42</v>
      </c>
      <c r="AC5" s="72">
        <f>AA5-AB5</f>
        <v>-26</v>
      </c>
      <c r="AD5" s="73">
        <f>H5+K5+N5+Q5+T5+W5+Z5</f>
        <v>0</v>
      </c>
      <c r="AE5" s="98"/>
    </row>
    <row r="6" spans="2:31" ht="19.95" customHeight="1">
      <c r="B6" s="86" t="s">
        <v>7</v>
      </c>
      <c r="C6" s="7">
        <f>G5</f>
        <v>21</v>
      </c>
      <c r="D6" s="7">
        <f>F5</f>
        <v>6</v>
      </c>
      <c r="E6" s="26">
        <f>IF(C6+D6=0,0,IF(C6-D6=0,1,IF(C6-D6&gt;0,3,0)))</f>
        <v>3</v>
      </c>
      <c r="F6" s="117"/>
      <c r="G6" s="117"/>
      <c r="H6" s="117"/>
      <c r="I6" s="7"/>
      <c r="J6" s="7"/>
      <c r="K6" s="26">
        <f>IF(I6+J6=0,0,IF(I6-J6=0,1,IF(I6-J6&gt;0,3,0)))</f>
        <v>0</v>
      </c>
      <c r="L6" s="7"/>
      <c r="M6" s="7"/>
      <c r="N6" s="26">
        <f>IF(L6+M6=0,0,IF(L6-M6=0,1,IF(L6-M6&gt;0,3,0)))</f>
        <v>0</v>
      </c>
      <c r="O6" s="7"/>
      <c r="P6" s="7"/>
      <c r="Q6" s="26">
        <f t="shared" ref="Q6:Q12" si="0">IF(O6+P6=0,0,IF(O6-P6=0,1,IF(O6-P6&gt;0,3,0)))</f>
        <v>0</v>
      </c>
      <c r="R6" s="7">
        <v>14</v>
      </c>
      <c r="S6" s="7">
        <v>21</v>
      </c>
      <c r="T6" s="26">
        <f>IF(R6+S6=0,0,IF(R6-S6=0,1,IF(R6-S6&gt;0,3,0)))</f>
        <v>0</v>
      </c>
      <c r="U6" s="7"/>
      <c r="V6" s="7"/>
      <c r="W6" s="26">
        <f t="shared" ref="W6:W12" si="1">IF(U6+V6=0,0,IF(U6-V6=0,1,IF(U6-V6&gt;0,3,0)))</f>
        <v>0</v>
      </c>
      <c r="X6" s="7"/>
      <c r="Y6" s="7"/>
      <c r="Z6" s="85">
        <f t="shared" ref="Z6:Z11" si="2">IF(X6+Y6=0,0,IF(X6-Y6=0,1,IF(X6-Y6&gt;0,3,0)))</f>
        <v>0</v>
      </c>
      <c r="AA6" s="72">
        <f>C6+I6+L6+O6+R6+U6+X6</f>
        <v>35</v>
      </c>
      <c r="AB6" s="79">
        <f>D6+J6+M6+P6+S6+V6+Y6</f>
        <v>27</v>
      </c>
      <c r="AC6" s="72">
        <f t="shared" ref="AC6:AC12" si="3">AA6-AB6</f>
        <v>8</v>
      </c>
      <c r="AD6" s="73">
        <f>E6+K6+N6+Q6+T6+W6+Z6</f>
        <v>3</v>
      </c>
      <c r="AE6" s="98"/>
    </row>
    <row r="7" spans="2:31" ht="19.95" customHeight="1">
      <c r="B7" s="87" t="s">
        <v>0</v>
      </c>
      <c r="C7" s="7">
        <f>J5</f>
        <v>0</v>
      </c>
      <c r="D7" s="7">
        <f>I5</f>
        <v>0</v>
      </c>
      <c r="E7" s="26">
        <f t="shared" ref="E7:E12" si="4">IF(C7+D7=0,0,IF(C7-D7=0,1,IF(C7-D7&gt;0,3,0)))</f>
        <v>0</v>
      </c>
      <c r="F7" s="7">
        <f>J6</f>
        <v>0</v>
      </c>
      <c r="G7" s="7">
        <f>I6</f>
        <v>0</v>
      </c>
      <c r="H7" s="26">
        <f t="shared" ref="H7:H12" si="5">IF(F7+G7=0,0,IF(F7-G7=0,1,IF(F7-G7&gt;0,3,0)))</f>
        <v>0</v>
      </c>
      <c r="I7" s="117"/>
      <c r="J7" s="117"/>
      <c r="K7" s="117"/>
      <c r="L7" s="7">
        <v>8</v>
      </c>
      <c r="M7" s="7">
        <v>21</v>
      </c>
      <c r="N7" s="26">
        <f>IF(L7+M7=0,0,IF(L7-M7=0,1,IF(L7-M7&gt;0,3,0)))</f>
        <v>0</v>
      </c>
      <c r="O7" s="7"/>
      <c r="P7" s="7"/>
      <c r="Q7" s="26">
        <f t="shared" si="0"/>
        <v>0</v>
      </c>
      <c r="R7" s="7"/>
      <c r="S7" s="7"/>
      <c r="T7" s="26">
        <f>IF(R7+S7=0,0,IF(R7-S7=0,1,IF(R7-S7&gt;0,3,0)))</f>
        <v>0</v>
      </c>
      <c r="U7" s="7">
        <v>11</v>
      </c>
      <c r="V7" s="7">
        <v>21</v>
      </c>
      <c r="W7" s="26">
        <f t="shared" si="1"/>
        <v>0</v>
      </c>
      <c r="X7" s="7"/>
      <c r="Y7" s="7"/>
      <c r="Z7" s="85">
        <f t="shared" si="2"/>
        <v>0</v>
      </c>
      <c r="AA7" s="72">
        <f>C7+F7+L7+R7+U7+X7+O7</f>
        <v>19</v>
      </c>
      <c r="AB7" s="79">
        <f>D7+G7+M7+S7+V7+Y7+P7</f>
        <v>42</v>
      </c>
      <c r="AC7" s="72">
        <f t="shared" si="3"/>
        <v>-23</v>
      </c>
      <c r="AD7" s="73">
        <f>H7+E7+N7+Q7+T7+W7+Z7</f>
        <v>0</v>
      </c>
      <c r="AE7" s="98"/>
    </row>
    <row r="8" spans="2:31" ht="19.95" customHeight="1">
      <c r="B8" s="88" t="s">
        <v>0</v>
      </c>
      <c r="C8" s="7">
        <f>M5</f>
        <v>0</v>
      </c>
      <c r="D8" s="7">
        <f>L5</f>
        <v>0</v>
      </c>
      <c r="E8" s="26">
        <f t="shared" si="4"/>
        <v>0</v>
      </c>
      <c r="F8" s="7">
        <f>M6</f>
        <v>0</v>
      </c>
      <c r="G8" s="7">
        <f>L6</f>
        <v>0</v>
      </c>
      <c r="H8" s="26">
        <f t="shared" si="5"/>
        <v>0</v>
      </c>
      <c r="I8" s="7">
        <f>M7</f>
        <v>21</v>
      </c>
      <c r="J8" s="7">
        <f>L7</f>
        <v>8</v>
      </c>
      <c r="K8" s="26">
        <f>IF(I8+J8=0,0,IF(I8-J8=0,1,IF(I8-J8&gt;0,3,0)))</f>
        <v>3</v>
      </c>
      <c r="L8" s="117"/>
      <c r="M8" s="117"/>
      <c r="N8" s="117"/>
      <c r="O8" s="7"/>
      <c r="P8" s="7"/>
      <c r="Q8" s="26">
        <f t="shared" si="0"/>
        <v>0</v>
      </c>
      <c r="R8" s="7"/>
      <c r="S8" s="7"/>
      <c r="T8" s="26">
        <f>IF(R8+S8=0,0,IF(R8-S8=0,1,IF(R8-S8&gt;0,3,0)))</f>
        <v>0</v>
      </c>
      <c r="U8" s="7"/>
      <c r="V8" s="7"/>
      <c r="W8" s="26">
        <f t="shared" si="1"/>
        <v>0</v>
      </c>
      <c r="X8" s="7">
        <v>20</v>
      </c>
      <c r="Y8" s="7">
        <v>21</v>
      </c>
      <c r="Z8" s="85">
        <f t="shared" si="2"/>
        <v>0</v>
      </c>
      <c r="AA8" s="72">
        <f>C8+F8+I8+O8+R8+U8+X8</f>
        <v>41</v>
      </c>
      <c r="AB8" s="79">
        <f>D8+G8+J8+P8+S8+V8+Y8</f>
        <v>29</v>
      </c>
      <c r="AC8" s="72">
        <f t="shared" si="3"/>
        <v>12</v>
      </c>
      <c r="AD8" s="73">
        <f>H8+E8+K8+Q8+T8+W8+Z8</f>
        <v>3</v>
      </c>
      <c r="AE8" s="98"/>
    </row>
    <row r="9" spans="2:31" ht="19.95" customHeight="1">
      <c r="B9" s="89" t="s">
        <v>8</v>
      </c>
      <c r="C9" s="7">
        <f>P5</f>
        <v>21</v>
      </c>
      <c r="D9" s="7">
        <f>O5</f>
        <v>10</v>
      </c>
      <c r="E9" s="26">
        <f t="shared" si="4"/>
        <v>3</v>
      </c>
      <c r="F9" s="7">
        <f>P6</f>
        <v>0</v>
      </c>
      <c r="G9" s="7">
        <f>O6</f>
        <v>0</v>
      </c>
      <c r="H9" s="26">
        <f t="shared" si="5"/>
        <v>0</v>
      </c>
      <c r="I9" s="7">
        <f>P7</f>
        <v>0</v>
      </c>
      <c r="J9" s="7">
        <f>O7</f>
        <v>0</v>
      </c>
      <c r="K9" s="26">
        <f>IF(I9+J9=0,0,IF(I9-J9=0,1,IF(I9-J9&gt;0,3,0)))</f>
        <v>0</v>
      </c>
      <c r="L9" s="7">
        <f>P8</f>
        <v>0</v>
      </c>
      <c r="M9" s="7">
        <f>O8</f>
        <v>0</v>
      </c>
      <c r="N9" s="26">
        <f>IF(L9+M9=0,0,IF(L9-M9=0,1,IF(L9-M9&gt;0,3,0)))</f>
        <v>0</v>
      </c>
      <c r="O9" s="117"/>
      <c r="P9" s="117"/>
      <c r="Q9" s="117"/>
      <c r="R9" s="7">
        <v>19</v>
      </c>
      <c r="S9" s="7">
        <v>21</v>
      </c>
      <c r="T9" s="26">
        <f>IF(R9+S9=0,0,IF(R9-S9=0,1,IF(R9-S9&gt;0,3,0)))</f>
        <v>0</v>
      </c>
      <c r="U9" s="7"/>
      <c r="V9" s="7"/>
      <c r="W9" s="26">
        <f t="shared" si="1"/>
        <v>0</v>
      </c>
      <c r="X9" s="7"/>
      <c r="Y9" s="7"/>
      <c r="Z9" s="85">
        <f t="shared" si="2"/>
        <v>0</v>
      </c>
      <c r="AA9" s="72">
        <f>C9+F9+I9+L9+R9+U9+X9</f>
        <v>40</v>
      </c>
      <c r="AB9" s="79">
        <f>D9+G9+J9+M9+S9+V9+Y9</f>
        <v>31</v>
      </c>
      <c r="AC9" s="72">
        <f t="shared" si="3"/>
        <v>9</v>
      </c>
      <c r="AD9" s="73">
        <f>H9+K9+N9+E9+T9+W9+Z9</f>
        <v>3</v>
      </c>
      <c r="AE9" s="98"/>
    </row>
    <row r="10" spans="2:31" ht="19.95" customHeight="1">
      <c r="B10" s="90" t="s">
        <v>8</v>
      </c>
      <c r="C10" s="7">
        <f>S5</f>
        <v>0</v>
      </c>
      <c r="D10" s="7">
        <f>R5</f>
        <v>0</v>
      </c>
      <c r="E10" s="26">
        <f t="shared" si="4"/>
        <v>0</v>
      </c>
      <c r="F10" s="7">
        <f>S6</f>
        <v>21</v>
      </c>
      <c r="G10" s="7">
        <f>R6</f>
        <v>14</v>
      </c>
      <c r="H10" s="26">
        <f t="shared" si="5"/>
        <v>3</v>
      </c>
      <c r="I10" s="7">
        <f>S7</f>
        <v>0</v>
      </c>
      <c r="J10" s="7">
        <f>R7</f>
        <v>0</v>
      </c>
      <c r="K10" s="26">
        <f>IF(I10+J10=0,0,IF(I10-J10=0,1,IF(I10-J10&gt;0,3,0)))</f>
        <v>0</v>
      </c>
      <c r="L10" s="7">
        <f>S8</f>
        <v>0</v>
      </c>
      <c r="M10" s="7">
        <f>R8</f>
        <v>0</v>
      </c>
      <c r="N10" s="26">
        <f>IF(L10+M10=0,0,IF(L10-M10=0,1,IF(L10-M10&gt;0,3,0)))</f>
        <v>0</v>
      </c>
      <c r="O10" s="7">
        <f>S9</f>
        <v>21</v>
      </c>
      <c r="P10" s="7">
        <f>R9</f>
        <v>19</v>
      </c>
      <c r="Q10" s="26">
        <f t="shared" si="0"/>
        <v>3</v>
      </c>
      <c r="R10" s="117"/>
      <c r="S10" s="117"/>
      <c r="T10" s="117"/>
      <c r="U10" s="7"/>
      <c r="V10" s="7"/>
      <c r="W10" s="26">
        <f t="shared" si="1"/>
        <v>0</v>
      </c>
      <c r="X10" s="7"/>
      <c r="Y10" s="7"/>
      <c r="Z10" s="85">
        <f t="shared" si="2"/>
        <v>0</v>
      </c>
      <c r="AA10" s="72">
        <f>C10+F10+I10+L10+O10+U10+X10</f>
        <v>42</v>
      </c>
      <c r="AB10" s="79">
        <f>D10+G10+J10+M10+P10+V10+Y10</f>
        <v>33</v>
      </c>
      <c r="AC10" s="72">
        <f t="shared" si="3"/>
        <v>9</v>
      </c>
      <c r="AD10" s="73">
        <f>H10+K10+N10+Q10+E10+W10+Z10</f>
        <v>6</v>
      </c>
      <c r="AE10" s="98"/>
    </row>
    <row r="11" spans="2:31" ht="19.95" customHeight="1">
      <c r="B11" s="91" t="s">
        <v>9</v>
      </c>
      <c r="C11" s="7">
        <f>V5</f>
        <v>0</v>
      </c>
      <c r="D11" s="7">
        <f>U5</f>
        <v>0</v>
      </c>
      <c r="E11" s="26">
        <f t="shared" si="4"/>
        <v>0</v>
      </c>
      <c r="F11" s="7">
        <f>V6</f>
        <v>0</v>
      </c>
      <c r="G11" s="7">
        <f>U6</f>
        <v>0</v>
      </c>
      <c r="H11" s="26">
        <f t="shared" si="5"/>
        <v>0</v>
      </c>
      <c r="I11" s="7">
        <f>V7</f>
        <v>21</v>
      </c>
      <c r="J11" s="7">
        <f>U7</f>
        <v>11</v>
      </c>
      <c r="K11" s="26">
        <f>IF(I11+J11=0,0,IF(I11-J11=0,1,IF(I11-J11&gt;0,3,0)))</f>
        <v>3</v>
      </c>
      <c r="L11" s="7">
        <f>V8</f>
        <v>0</v>
      </c>
      <c r="M11" s="7">
        <f>U8</f>
        <v>0</v>
      </c>
      <c r="N11" s="26">
        <f>IF(L11+M11=0,0,IF(L11-M11=0,1,IF(L11-M11&gt;0,3,0)))</f>
        <v>0</v>
      </c>
      <c r="O11" s="7">
        <f>V9</f>
        <v>0</v>
      </c>
      <c r="P11" s="7">
        <f>U9</f>
        <v>0</v>
      </c>
      <c r="Q11" s="26">
        <f t="shared" si="0"/>
        <v>0</v>
      </c>
      <c r="R11" s="7">
        <f>V10</f>
        <v>0</v>
      </c>
      <c r="S11" s="7">
        <f>U10</f>
        <v>0</v>
      </c>
      <c r="T11" s="26">
        <f>IF(R11+S11=0,0,IF(R11-S11=0,1,IF(R11-S11&gt;0,3,0)))</f>
        <v>0</v>
      </c>
      <c r="U11" s="117"/>
      <c r="V11" s="117"/>
      <c r="W11" s="117"/>
      <c r="X11" s="9">
        <v>21</v>
      </c>
      <c r="Y11" s="9">
        <v>13</v>
      </c>
      <c r="Z11" s="85">
        <f t="shared" si="2"/>
        <v>3</v>
      </c>
      <c r="AA11" s="72">
        <f>C11+F11+I11+L11+O11+R11+X11</f>
        <v>42</v>
      </c>
      <c r="AB11" s="79">
        <f>D11+G11+J11+M11+P11+S11+Y11</f>
        <v>24</v>
      </c>
      <c r="AC11" s="72">
        <f t="shared" si="3"/>
        <v>18</v>
      </c>
      <c r="AD11" s="73">
        <f>H11+K11+N11+Q11+T11+E11+Z11</f>
        <v>6</v>
      </c>
      <c r="AE11" s="98"/>
    </row>
    <row r="12" spans="2:31" ht="19.95" customHeight="1" thickBot="1">
      <c r="B12" s="92" t="s">
        <v>9</v>
      </c>
      <c r="C12" s="75">
        <f>Y5</f>
        <v>0</v>
      </c>
      <c r="D12" s="75">
        <f>X5</f>
        <v>0</v>
      </c>
      <c r="E12" s="93">
        <f t="shared" si="4"/>
        <v>0</v>
      </c>
      <c r="F12" s="75">
        <f>Y6</f>
        <v>0</v>
      </c>
      <c r="G12" s="75">
        <f>X6</f>
        <v>0</v>
      </c>
      <c r="H12" s="93">
        <f t="shared" si="5"/>
        <v>0</v>
      </c>
      <c r="I12" s="75">
        <f>Y7</f>
        <v>0</v>
      </c>
      <c r="J12" s="75">
        <f>X7</f>
        <v>0</v>
      </c>
      <c r="K12" s="93">
        <f>IF(I12+J12=0,0,IF(I12-J12=0,1,IF(I12-J12&gt;0,3,0)))</f>
        <v>0</v>
      </c>
      <c r="L12" s="75">
        <f>Y8</f>
        <v>21</v>
      </c>
      <c r="M12" s="75">
        <f>X8</f>
        <v>20</v>
      </c>
      <c r="N12" s="93">
        <f>IF(L12+M12=0,0,IF(L12-M12=0,1,IF(L12-M12&gt;0,3,0)))</f>
        <v>3</v>
      </c>
      <c r="O12" s="75">
        <f>Y9</f>
        <v>0</v>
      </c>
      <c r="P12" s="75">
        <f>X9</f>
        <v>0</v>
      </c>
      <c r="Q12" s="93">
        <f t="shared" si="0"/>
        <v>0</v>
      </c>
      <c r="R12" s="75">
        <f>Y10</f>
        <v>0</v>
      </c>
      <c r="S12" s="75">
        <f>X10</f>
        <v>0</v>
      </c>
      <c r="T12" s="93">
        <f>IF(R12+S12=0,0,IF(R12-S12=0,1,IF(R12-S12&gt;0,3,0)))</f>
        <v>0</v>
      </c>
      <c r="U12" s="94">
        <f>Y11</f>
        <v>13</v>
      </c>
      <c r="V12" s="94">
        <f>X11</f>
        <v>21</v>
      </c>
      <c r="W12" s="93">
        <f t="shared" si="1"/>
        <v>0</v>
      </c>
      <c r="X12" s="147"/>
      <c r="Y12" s="148"/>
      <c r="Z12" s="149"/>
      <c r="AA12" s="74">
        <f>C12+F12+I12+L12+O12+R12+U12</f>
        <v>34</v>
      </c>
      <c r="AB12" s="80">
        <f>D12+G12+J12+M12+P12+S12+V12</f>
        <v>41</v>
      </c>
      <c r="AC12" s="74">
        <f t="shared" si="3"/>
        <v>-7</v>
      </c>
      <c r="AD12" s="76">
        <f>H12+K12+N12+Q12+T12+W12+E12</f>
        <v>3</v>
      </c>
      <c r="AE12" s="99"/>
    </row>
    <row r="13" spans="2:31" ht="12" customHeight="1">
      <c r="D13" s="10"/>
    </row>
    <row r="14" spans="2:31" ht="26.25" customHeight="1" thickBot="1">
      <c r="B14" s="118" t="s">
        <v>13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</row>
    <row r="15" spans="2:31" ht="19.95" customHeight="1" thickBot="1">
      <c r="B15" s="81"/>
      <c r="C15" s="120" t="s">
        <v>7</v>
      </c>
      <c r="D15" s="121"/>
      <c r="E15" s="122"/>
      <c r="F15" s="123" t="s">
        <v>7</v>
      </c>
      <c r="G15" s="124"/>
      <c r="H15" s="125"/>
      <c r="I15" s="126" t="s">
        <v>17</v>
      </c>
      <c r="J15" s="127"/>
      <c r="K15" s="128"/>
      <c r="L15" s="129" t="s">
        <v>17</v>
      </c>
      <c r="M15" s="130"/>
      <c r="N15" s="131"/>
      <c r="O15" s="132" t="s">
        <v>18</v>
      </c>
      <c r="P15" s="133"/>
      <c r="Q15" s="134"/>
      <c r="R15" s="135" t="s">
        <v>18</v>
      </c>
      <c r="S15" s="136"/>
      <c r="T15" s="137"/>
      <c r="U15" s="138" t="s">
        <v>19</v>
      </c>
      <c r="V15" s="139"/>
      <c r="W15" s="140"/>
      <c r="X15" s="141" t="s">
        <v>19</v>
      </c>
      <c r="Y15" s="142"/>
      <c r="Z15" s="143"/>
      <c r="AA15" s="144" t="s">
        <v>1</v>
      </c>
      <c r="AB15" s="145"/>
      <c r="AC15" s="145"/>
      <c r="AD15" s="146"/>
      <c r="AE15" s="95" t="s">
        <v>2</v>
      </c>
    </row>
    <row r="16" spans="2:31" ht="16.2" customHeight="1" thickBot="1">
      <c r="B16" s="82"/>
      <c r="C16" s="8" t="s">
        <v>3</v>
      </c>
      <c r="D16" s="8" t="s">
        <v>4</v>
      </c>
      <c r="E16" s="25" t="s">
        <v>5</v>
      </c>
      <c r="F16" s="8" t="s">
        <v>3</v>
      </c>
      <c r="G16" s="8" t="s">
        <v>4</v>
      </c>
      <c r="H16" s="25" t="s">
        <v>5</v>
      </c>
      <c r="I16" s="8" t="s">
        <v>3</v>
      </c>
      <c r="J16" s="8" t="s">
        <v>4</v>
      </c>
      <c r="K16" s="25" t="s">
        <v>5</v>
      </c>
      <c r="L16" s="8" t="s">
        <v>3</v>
      </c>
      <c r="M16" s="8" t="s">
        <v>4</v>
      </c>
      <c r="N16" s="25" t="s">
        <v>5</v>
      </c>
      <c r="O16" s="8" t="s">
        <v>3</v>
      </c>
      <c r="P16" s="8" t="s">
        <v>4</v>
      </c>
      <c r="Q16" s="25" t="s">
        <v>5</v>
      </c>
      <c r="R16" s="8" t="s">
        <v>3</v>
      </c>
      <c r="S16" s="8" t="s">
        <v>4</v>
      </c>
      <c r="T16" s="25" t="s">
        <v>5</v>
      </c>
      <c r="U16" s="8" t="s">
        <v>3</v>
      </c>
      <c r="V16" s="8" t="s">
        <v>4</v>
      </c>
      <c r="W16" s="25" t="s">
        <v>5</v>
      </c>
      <c r="X16" s="8" t="s">
        <v>3</v>
      </c>
      <c r="Y16" s="8" t="s">
        <v>4</v>
      </c>
      <c r="Z16" s="69" t="s">
        <v>5</v>
      </c>
      <c r="AA16" s="68" t="s">
        <v>3</v>
      </c>
      <c r="AB16" s="77" t="s">
        <v>4</v>
      </c>
      <c r="AC16" s="102" t="s">
        <v>6</v>
      </c>
      <c r="AD16" s="103" t="s">
        <v>5</v>
      </c>
      <c r="AE16" s="96"/>
    </row>
    <row r="17" spans="2:31" ht="19.95" hidden="1" customHeight="1">
      <c r="B17" s="83"/>
      <c r="C17" s="4"/>
      <c r="D17" s="4"/>
      <c r="E17" s="4"/>
      <c r="F17" s="4"/>
      <c r="G17" s="4"/>
      <c r="H17" s="27"/>
      <c r="I17" s="4"/>
      <c r="J17" s="4"/>
      <c r="K17" s="27"/>
      <c r="L17" s="4"/>
      <c r="M17" s="4"/>
      <c r="N17" s="27"/>
      <c r="O17" s="4"/>
      <c r="P17" s="4"/>
      <c r="Q17" s="27"/>
      <c r="R17" s="4"/>
      <c r="S17" s="4"/>
      <c r="T17" s="27"/>
      <c r="U17" s="4"/>
      <c r="V17" s="4"/>
      <c r="W17" s="27"/>
      <c r="X17" s="4"/>
      <c r="Y17" s="4"/>
      <c r="Z17" s="71"/>
      <c r="AA17" s="70"/>
      <c r="AB17" s="78"/>
      <c r="AC17" s="100"/>
      <c r="AD17" s="101"/>
      <c r="AE17" s="97"/>
    </row>
    <row r="18" spans="2:31" ht="19.95" customHeight="1">
      <c r="B18" s="84" t="s">
        <v>7</v>
      </c>
      <c r="C18" s="117"/>
      <c r="D18" s="117"/>
      <c r="E18" s="117"/>
      <c r="F18" s="7">
        <v>16</v>
      </c>
      <c r="G18" s="7">
        <v>15</v>
      </c>
      <c r="H18" s="26">
        <f>IF(F18+G18=0,0,IF(F18-G18=0,1,IF(F18-G18&gt;0,3,0)))</f>
        <v>3</v>
      </c>
      <c r="I18" s="7"/>
      <c r="J18" s="7"/>
      <c r="K18" s="26">
        <f>IF(I18+J18=0,0,IF(I18-J18=0,1,IF(I18-J18&gt;0,3,0)))</f>
        <v>0</v>
      </c>
      <c r="L18" s="7"/>
      <c r="M18" s="7"/>
      <c r="N18" s="26">
        <f>IF(L18+M18=0,0,IF(L18-M18=0,1,IF(L18-M18&gt;0,3,0)))</f>
        <v>0</v>
      </c>
      <c r="O18" s="7"/>
      <c r="P18" s="7"/>
      <c r="Q18" s="26">
        <f>IF(O18+P18=0,0,IF(O18-P18=0,1,IF(O18-P18&gt;0,3,0)))</f>
        <v>0</v>
      </c>
      <c r="R18" s="7">
        <v>13</v>
      </c>
      <c r="S18" s="7">
        <v>18</v>
      </c>
      <c r="T18" s="26">
        <f>IF(R18+S18=0,0,IF(R18-S18=0,1,IF(R18-S18&gt;0,3,0)))</f>
        <v>0</v>
      </c>
      <c r="U18" s="7"/>
      <c r="V18" s="7"/>
      <c r="W18" s="26">
        <f t="shared" ref="W18:W23" si="6">IF(U18+V18=0,0,IF(U18-V18=0,1,IF(U18-V18&gt;0,3,0)))</f>
        <v>0</v>
      </c>
      <c r="X18" s="7"/>
      <c r="Y18" s="7"/>
      <c r="Z18" s="85">
        <f>IF(X18+Y18=0,0,IF(X18-Y18=0,1,IF(X18-Y18&gt;0,3,0)))</f>
        <v>0</v>
      </c>
      <c r="AA18" s="72">
        <f>F18+I18+L18+O18+R18+U18+X18</f>
        <v>29</v>
      </c>
      <c r="AB18" s="79">
        <f>G18+J18+M18+P18+S18+V18+Y18</f>
        <v>33</v>
      </c>
      <c r="AC18" s="72">
        <f>AA18-AB18</f>
        <v>-4</v>
      </c>
      <c r="AD18" s="73">
        <f>H18+K18+N18+Q18+T18+W18+Z18</f>
        <v>3</v>
      </c>
      <c r="AE18" s="98"/>
    </row>
    <row r="19" spans="2:31" ht="19.95" customHeight="1">
      <c r="B19" s="86" t="s">
        <v>7</v>
      </c>
      <c r="C19" s="7">
        <f>G18</f>
        <v>15</v>
      </c>
      <c r="D19" s="7">
        <f>F18</f>
        <v>16</v>
      </c>
      <c r="E19" s="26">
        <f>IF(C19+D19=0,0,IF(C19-D19=0,1,IF(C19-D19&gt;0,3,0)))</f>
        <v>0</v>
      </c>
      <c r="F19" s="117"/>
      <c r="G19" s="117"/>
      <c r="H19" s="117"/>
      <c r="I19" s="7"/>
      <c r="J19" s="7"/>
      <c r="K19" s="26">
        <f>IF(I19+J19=0,0,IF(I19-J19=0,1,IF(I19-J19&gt;0,3,0)))</f>
        <v>0</v>
      </c>
      <c r="L19" s="7"/>
      <c r="M19" s="7"/>
      <c r="N19" s="26">
        <f>IF(L19+M19=0,0,IF(L19-M19=0,1,IF(L19-M19&gt;0,3,0)))</f>
        <v>0</v>
      </c>
      <c r="O19" s="7"/>
      <c r="P19" s="7"/>
      <c r="Q19" s="26">
        <f>IF(O19+P19=0,0,IF(O19-P19=0,1,IF(O19-P19&gt;0,3,0)))</f>
        <v>0</v>
      </c>
      <c r="R19" s="7"/>
      <c r="S19" s="7"/>
      <c r="T19" s="26">
        <f>IF(R19+S19=0,0,IF(R19-S19=0,1,IF(R19-S19&gt;0,3,0)))</f>
        <v>0</v>
      </c>
      <c r="U19" s="7">
        <v>22</v>
      </c>
      <c r="V19" s="7">
        <v>17</v>
      </c>
      <c r="W19" s="26">
        <f t="shared" si="6"/>
        <v>3</v>
      </c>
      <c r="X19" s="7"/>
      <c r="Y19" s="7"/>
      <c r="Z19" s="85">
        <f t="shared" ref="Z19:Z24" si="7">IF(X19+Y19=0,0,IF(X19-Y19=0,1,IF(X19-Y19&gt;0,3,0)))</f>
        <v>0</v>
      </c>
      <c r="AA19" s="72">
        <f>C19+I19+L19+O19+R19+U19+X19</f>
        <v>37</v>
      </c>
      <c r="AB19" s="79">
        <f>D19+J19+M19+P19+S19+V19+Y19</f>
        <v>33</v>
      </c>
      <c r="AC19" s="72">
        <f t="shared" ref="AC19:AC25" si="8">AA19-AB19</f>
        <v>4</v>
      </c>
      <c r="AD19" s="73">
        <f>E19+K19+N19+Q19+T19+W19+Z19</f>
        <v>3</v>
      </c>
      <c r="AE19" s="98"/>
    </row>
    <row r="20" spans="2:31" ht="19.95" customHeight="1">
      <c r="B20" s="87" t="s">
        <v>0</v>
      </c>
      <c r="C20" s="7">
        <f>J18</f>
        <v>0</v>
      </c>
      <c r="D20" s="7">
        <f>I18</f>
        <v>0</v>
      </c>
      <c r="E20" s="26">
        <f t="shared" ref="E20:E25" si="9">IF(C20+D20=0,0,IF(C20-D20=0,1,IF(C20-D20&gt;0,3,0)))</f>
        <v>0</v>
      </c>
      <c r="F20" s="7">
        <f>J19</f>
        <v>0</v>
      </c>
      <c r="G20" s="7">
        <f>I19</f>
        <v>0</v>
      </c>
      <c r="H20" s="26">
        <f t="shared" ref="H20:H25" si="10">IF(F20+G20=0,0,IF(F20-G20=0,1,IF(F20-G20&gt;0,3,0)))</f>
        <v>0</v>
      </c>
      <c r="I20" s="117"/>
      <c r="J20" s="117"/>
      <c r="K20" s="117"/>
      <c r="L20" s="7">
        <v>18</v>
      </c>
      <c r="M20" s="7">
        <v>19</v>
      </c>
      <c r="N20" s="26">
        <f>IF(L20+M20=0,0,IF(L20-M20=0,1,IF(L20-M20&gt;0,3,0)))</f>
        <v>0</v>
      </c>
      <c r="O20" s="7"/>
      <c r="P20" s="7"/>
      <c r="Q20" s="26">
        <f>IF(O20+P20=0,0,IF(O20-P20=0,1,IF(O20-P20&gt;0,3,0)))</f>
        <v>0</v>
      </c>
      <c r="R20" s="7"/>
      <c r="S20" s="7"/>
      <c r="T20" s="26">
        <f>IF(R20+S20=0,0,IF(R20-S20=0,1,IF(R20-S20&gt;0,3,0)))</f>
        <v>0</v>
      </c>
      <c r="U20" s="7"/>
      <c r="V20" s="7"/>
      <c r="W20" s="26">
        <f t="shared" si="6"/>
        <v>0</v>
      </c>
      <c r="X20" s="7">
        <v>6</v>
      </c>
      <c r="Y20" s="7">
        <v>26</v>
      </c>
      <c r="Z20" s="85">
        <f t="shared" si="7"/>
        <v>0</v>
      </c>
      <c r="AA20" s="72">
        <f>C20+F20+L20+R20+U20+X20+O20</f>
        <v>24</v>
      </c>
      <c r="AB20" s="79">
        <f>D20+G20+M20+S20+V20+Y20+P20</f>
        <v>45</v>
      </c>
      <c r="AC20" s="72">
        <f t="shared" si="8"/>
        <v>-21</v>
      </c>
      <c r="AD20" s="73">
        <f>E20+H20+N20+Q20+T20+W20+Z20</f>
        <v>0</v>
      </c>
      <c r="AE20" s="98"/>
    </row>
    <row r="21" spans="2:31" ht="19.95" customHeight="1">
      <c r="B21" s="88" t="s">
        <v>0</v>
      </c>
      <c r="C21" s="7">
        <f>M18</f>
        <v>0</v>
      </c>
      <c r="D21" s="7">
        <f>L18</f>
        <v>0</v>
      </c>
      <c r="E21" s="26">
        <f t="shared" si="9"/>
        <v>0</v>
      </c>
      <c r="F21" s="7">
        <f>M19</f>
        <v>0</v>
      </c>
      <c r="G21" s="7">
        <f>L19</f>
        <v>0</v>
      </c>
      <c r="H21" s="26">
        <f t="shared" si="10"/>
        <v>0</v>
      </c>
      <c r="I21" s="7">
        <f>M20</f>
        <v>19</v>
      </c>
      <c r="J21" s="7">
        <f>L20</f>
        <v>18</v>
      </c>
      <c r="K21" s="26">
        <f>IF(I21+J21=0,0,IF(I21-J21=0,1,IF(I21-J21&gt;0,3,0)))</f>
        <v>3</v>
      </c>
      <c r="L21" s="117"/>
      <c r="M21" s="117"/>
      <c r="N21" s="117"/>
      <c r="O21" s="7">
        <v>17</v>
      </c>
      <c r="P21" s="7">
        <v>21</v>
      </c>
      <c r="Q21" s="26">
        <f>IF(O21+P21=0,0,IF(O21-P21=0,1,IF(O21-P21&gt;0,3,0)))</f>
        <v>0</v>
      </c>
      <c r="R21" s="7"/>
      <c r="S21" s="7"/>
      <c r="T21" s="26">
        <f>IF(R21+S21=0,0,IF(R21-S21=0,1,IF(R21-S21&gt;0,3,0)))</f>
        <v>0</v>
      </c>
      <c r="U21" s="7"/>
      <c r="V21" s="7"/>
      <c r="W21" s="26">
        <f t="shared" si="6"/>
        <v>0</v>
      </c>
      <c r="X21" s="7"/>
      <c r="Y21" s="7"/>
      <c r="Z21" s="85">
        <f t="shared" si="7"/>
        <v>0</v>
      </c>
      <c r="AA21" s="72">
        <f>C21+F21+I21+O21+R21+U21+X21</f>
        <v>36</v>
      </c>
      <c r="AB21" s="79">
        <f>D21+G21+J21+P21+S21+V21+Y21</f>
        <v>39</v>
      </c>
      <c r="AC21" s="72">
        <f t="shared" si="8"/>
        <v>-3</v>
      </c>
      <c r="AD21" s="73">
        <f>E21+H21+K21+Q21+T21+W21+Z21</f>
        <v>3</v>
      </c>
      <c r="AE21" s="98"/>
    </row>
    <row r="22" spans="2:31" ht="19.95" customHeight="1">
      <c r="B22" s="89" t="s">
        <v>8</v>
      </c>
      <c r="C22" s="7">
        <f>P18</f>
        <v>0</v>
      </c>
      <c r="D22" s="7">
        <f>O18</f>
        <v>0</v>
      </c>
      <c r="E22" s="26">
        <f t="shared" si="9"/>
        <v>0</v>
      </c>
      <c r="F22" s="7">
        <f>P19</f>
        <v>0</v>
      </c>
      <c r="G22" s="7">
        <f>O19</f>
        <v>0</v>
      </c>
      <c r="H22" s="26">
        <f t="shared" si="10"/>
        <v>0</v>
      </c>
      <c r="I22" s="7">
        <f>P20</f>
        <v>0</v>
      </c>
      <c r="J22" s="7">
        <f>O20</f>
        <v>0</v>
      </c>
      <c r="K22" s="26">
        <f>IF(I22+J22=0,0,IF(I22-J22=0,1,IF(I22-J22&gt;0,3,0)))</f>
        <v>0</v>
      </c>
      <c r="L22" s="7">
        <f>P21</f>
        <v>21</v>
      </c>
      <c r="M22" s="7">
        <f>O21</f>
        <v>17</v>
      </c>
      <c r="N22" s="26">
        <f>IF(L22+M22=0,0,IF(L22-M22=0,1,IF(L22-M22&gt;0,3,0)))</f>
        <v>3</v>
      </c>
      <c r="O22" s="117"/>
      <c r="P22" s="117"/>
      <c r="Q22" s="117"/>
      <c r="R22" s="7">
        <v>14</v>
      </c>
      <c r="S22" s="7">
        <v>17</v>
      </c>
      <c r="T22" s="26">
        <f>IF(R22+S22=0,0,IF(R22-S22=0,1,IF(R22-S22&gt;0,3,0)))</f>
        <v>0</v>
      </c>
      <c r="U22" s="7"/>
      <c r="V22" s="7"/>
      <c r="W22" s="26">
        <f t="shared" si="6"/>
        <v>0</v>
      </c>
      <c r="X22" s="7"/>
      <c r="Y22" s="7"/>
      <c r="Z22" s="85">
        <f t="shared" si="7"/>
        <v>0</v>
      </c>
      <c r="AA22" s="72">
        <f>C22+F22+I22+L22+R22+U22+X22</f>
        <v>35</v>
      </c>
      <c r="AB22" s="79">
        <f>D22+G22+J22+M22+S22+V22+Y22</f>
        <v>34</v>
      </c>
      <c r="AC22" s="72">
        <f t="shared" si="8"/>
        <v>1</v>
      </c>
      <c r="AD22" s="73">
        <f>E22+H22+K22+N22+T22+W22+Z22</f>
        <v>3</v>
      </c>
      <c r="AE22" s="98"/>
    </row>
    <row r="23" spans="2:31" ht="19.95" customHeight="1">
      <c r="B23" s="90" t="s">
        <v>8</v>
      </c>
      <c r="C23" s="7">
        <f>S18</f>
        <v>18</v>
      </c>
      <c r="D23" s="7">
        <f>R18</f>
        <v>13</v>
      </c>
      <c r="E23" s="26">
        <f t="shared" si="9"/>
        <v>3</v>
      </c>
      <c r="F23" s="7">
        <f>S19</f>
        <v>0</v>
      </c>
      <c r="G23" s="7">
        <f>R19</f>
        <v>0</v>
      </c>
      <c r="H23" s="26">
        <f t="shared" si="10"/>
        <v>0</v>
      </c>
      <c r="I23" s="7">
        <f>S20</f>
        <v>0</v>
      </c>
      <c r="J23" s="7">
        <f>R20</f>
        <v>0</v>
      </c>
      <c r="K23" s="26">
        <f>IF(I23+J23=0,0,IF(I23-J23=0,1,IF(I23-J23&gt;0,3,0)))</f>
        <v>0</v>
      </c>
      <c r="L23" s="7">
        <f>S21</f>
        <v>0</v>
      </c>
      <c r="M23" s="7">
        <f>R21</f>
        <v>0</v>
      </c>
      <c r="N23" s="26">
        <f>IF(L23+M23=0,0,IF(L23-M23=0,1,IF(L23-M23&gt;0,3,0)))</f>
        <v>0</v>
      </c>
      <c r="O23" s="7">
        <f>S22</f>
        <v>17</v>
      </c>
      <c r="P23" s="7">
        <f>R22</f>
        <v>14</v>
      </c>
      <c r="Q23" s="26">
        <f>IF(O23+P23=0,0,IF(O23-P23=0,1,IF(O23-P23&gt;0,3,0)))</f>
        <v>3</v>
      </c>
      <c r="R23" s="117"/>
      <c r="S23" s="117"/>
      <c r="T23" s="117"/>
      <c r="U23" s="7"/>
      <c r="V23" s="7"/>
      <c r="W23" s="26">
        <f t="shared" si="6"/>
        <v>0</v>
      </c>
      <c r="X23" s="7"/>
      <c r="Y23" s="7"/>
      <c r="Z23" s="85">
        <f t="shared" si="7"/>
        <v>0</v>
      </c>
      <c r="AA23" s="72">
        <f>C23+F23+I23+L23+O23+U23+X23</f>
        <v>35</v>
      </c>
      <c r="AB23" s="79">
        <f>D23+G23+J23+M23+P23+V23+Y23</f>
        <v>27</v>
      </c>
      <c r="AC23" s="72">
        <f t="shared" si="8"/>
        <v>8</v>
      </c>
      <c r="AD23" s="73">
        <f>E23+H23+K23+N23+Q23+W23+Z23</f>
        <v>6</v>
      </c>
      <c r="AE23" s="98"/>
    </row>
    <row r="24" spans="2:31" ht="19.95" customHeight="1">
      <c r="B24" s="91" t="s">
        <v>9</v>
      </c>
      <c r="C24" s="7">
        <f>V18</f>
        <v>0</v>
      </c>
      <c r="D24" s="7">
        <f>U18</f>
        <v>0</v>
      </c>
      <c r="E24" s="26">
        <f t="shared" si="9"/>
        <v>0</v>
      </c>
      <c r="F24" s="7">
        <f>V19</f>
        <v>17</v>
      </c>
      <c r="G24" s="7">
        <f>U19</f>
        <v>22</v>
      </c>
      <c r="H24" s="26">
        <f t="shared" si="10"/>
        <v>0</v>
      </c>
      <c r="I24" s="7">
        <f>V20</f>
        <v>0</v>
      </c>
      <c r="J24" s="7">
        <f>U20</f>
        <v>0</v>
      </c>
      <c r="K24" s="26">
        <f>IF(I24+J24=0,0,IF(I24-J24=0,1,IF(I24-J24&gt;0,3,0)))</f>
        <v>0</v>
      </c>
      <c r="L24" s="7">
        <f>V21</f>
        <v>0</v>
      </c>
      <c r="M24" s="7">
        <f>U21</f>
        <v>0</v>
      </c>
      <c r="N24" s="26">
        <f>IF(L24+M24=0,0,IF(L24-M24=0,1,IF(L24-M24&gt;0,3,0)))</f>
        <v>0</v>
      </c>
      <c r="O24" s="7">
        <f>V22</f>
        <v>0</v>
      </c>
      <c r="P24" s="7">
        <f>U22</f>
        <v>0</v>
      </c>
      <c r="Q24" s="26">
        <f>IF(O24+P24=0,0,IF(O24-P24=0,1,IF(O24-P24&gt;0,3,0)))</f>
        <v>0</v>
      </c>
      <c r="R24" s="7">
        <f>V23</f>
        <v>0</v>
      </c>
      <c r="S24" s="7">
        <f>U23</f>
        <v>0</v>
      </c>
      <c r="T24" s="26">
        <f>IF(R24+S24=0,0,IF(R24-S24=0,1,IF(R24-S24&gt;0,3,0)))</f>
        <v>0</v>
      </c>
      <c r="U24" s="117"/>
      <c r="V24" s="117"/>
      <c r="W24" s="117"/>
      <c r="X24" s="9">
        <v>15</v>
      </c>
      <c r="Y24" s="9">
        <v>14</v>
      </c>
      <c r="Z24" s="85">
        <f t="shared" si="7"/>
        <v>3</v>
      </c>
      <c r="AA24" s="72">
        <f>C24+F24+I24+L24+O24+R24+X24</f>
        <v>32</v>
      </c>
      <c r="AB24" s="79">
        <f>D24+G24+J24+M24+P24+S24+Y24</f>
        <v>36</v>
      </c>
      <c r="AC24" s="72">
        <f t="shared" si="8"/>
        <v>-4</v>
      </c>
      <c r="AD24" s="73">
        <f>E24+H24+K24+N24+Q24+T24+Z24</f>
        <v>3</v>
      </c>
      <c r="AE24" s="98"/>
    </row>
    <row r="25" spans="2:31" ht="19.95" customHeight="1" thickBot="1">
      <c r="B25" s="92" t="s">
        <v>9</v>
      </c>
      <c r="C25" s="75">
        <f>Y18</f>
        <v>0</v>
      </c>
      <c r="D25" s="75">
        <f>X18</f>
        <v>0</v>
      </c>
      <c r="E25" s="93">
        <f t="shared" si="9"/>
        <v>0</v>
      </c>
      <c r="F25" s="75">
        <f>Y19</f>
        <v>0</v>
      </c>
      <c r="G25" s="75">
        <f>X19</f>
        <v>0</v>
      </c>
      <c r="H25" s="93">
        <f t="shared" si="10"/>
        <v>0</v>
      </c>
      <c r="I25" s="75">
        <f>Y20</f>
        <v>26</v>
      </c>
      <c r="J25" s="75">
        <f>X20</f>
        <v>6</v>
      </c>
      <c r="K25" s="93">
        <f>IF(I25+J25=0,0,IF(I25-J25=0,1,IF(I25-J25&gt;0,3,0)))</f>
        <v>3</v>
      </c>
      <c r="L25" s="75">
        <f>Y21</f>
        <v>0</v>
      </c>
      <c r="M25" s="75">
        <f>X21</f>
        <v>0</v>
      </c>
      <c r="N25" s="93">
        <f>IF(L25+M25=0,0,IF(L25-M25=0,1,IF(L25-M25&gt;0,3,0)))</f>
        <v>0</v>
      </c>
      <c r="O25" s="75">
        <f>Y22</f>
        <v>0</v>
      </c>
      <c r="P25" s="75">
        <f>X22</f>
        <v>0</v>
      </c>
      <c r="Q25" s="93">
        <f>IF(O25+P25=0,0,IF(O25-P25=0,1,IF(O25-P25&gt;0,3,0)))</f>
        <v>0</v>
      </c>
      <c r="R25" s="75">
        <f>Y23</f>
        <v>0</v>
      </c>
      <c r="S25" s="75">
        <f>X23</f>
        <v>0</v>
      </c>
      <c r="T25" s="93">
        <f>IF(R25+S25=0,0,IF(R25-S25=0,1,IF(R25-S25&gt;0,3,0)))</f>
        <v>0</v>
      </c>
      <c r="U25" s="94">
        <f>Y24</f>
        <v>14</v>
      </c>
      <c r="V25" s="94">
        <f>X24</f>
        <v>15</v>
      </c>
      <c r="W25" s="93">
        <f>IF(U25+V25=0,0,IF(U25-V25=0,1,IF(U25-V25&gt;0,3,0)))</f>
        <v>0</v>
      </c>
      <c r="X25" s="147"/>
      <c r="Y25" s="148"/>
      <c r="Z25" s="149"/>
      <c r="AA25" s="74">
        <f>C25+F25+I25+L25+O25+R25+U25</f>
        <v>40</v>
      </c>
      <c r="AB25" s="80">
        <f>D25+G25+J25+M25+P25+S25+V25</f>
        <v>21</v>
      </c>
      <c r="AC25" s="74">
        <f t="shared" si="8"/>
        <v>19</v>
      </c>
      <c r="AD25" s="76">
        <f>E25+H25+K25+N25+Q25+T25+W25</f>
        <v>3</v>
      </c>
      <c r="AE25" s="99"/>
    </row>
    <row r="26" spans="2:31" ht="19.95" customHeight="1">
      <c r="J26" s="1"/>
      <c r="K26" s="1"/>
      <c r="L26" s="1"/>
      <c r="M26" s="1"/>
      <c r="N26" s="1"/>
    </row>
    <row r="30" spans="2:31" ht="19.95" customHeight="1">
      <c r="J30" s="21"/>
    </row>
  </sheetData>
  <mergeCells count="36">
    <mergeCell ref="O22:Q22"/>
    <mergeCell ref="R23:T23"/>
    <mergeCell ref="U24:W24"/>
    <mergeCell ref="X25:Z25"/>
    <mergeCell ref="X15:Z15"/>
    <mergeCell ref="X12:Z12"/>
    <mergeCell ref="B14:AE14"/>
    <mergeCell ref="C15:E15"/>
    <mergeCell ref="F15:H15"/>
    <mergeCell ref="I15:K15"/>
    <mergeCell ref="AA15:AD15"/>
    <mergeCell ref="C18:E18"/>
    <mergeCell ref="F19:H19"/>
    <mergeCell ref="I20:K20"/>
    <mergeCell ref="L21:N21"/>
    <mergeCell ref="U11:W11"/>
    <mergeCell ref="L15:N15"/>
    <mergeCell ref="O15:Q15"/>
    <mergeCell ref="R15:T15"/>
    <mergeCell ref="U15:W15"/>
    <mergeCell ref="R10:T10"/>
    <mergeCell ref="B1:AE1"/>
    <mergeCell ref="C2:E2"/>
    <mergeCell ref="F2:H2"/>
    <mergeCell ref="I2:K2"/>
    <mergeCell ref="L2:N2"/>
    <mergeCell ref="O2:Q2"/>
    <mergeCell ref="R2:T2"/>
    <mergeCell ref="U2:W2"/>
    <mergeCell ref="X2:Z2"/>
    <mergeCell ref="AA2:AD2"/>
    <mergeCell ref="C5:E5"/>
    <mergeCell ref="F6:H6"/>
    <mergeCell ref="I7:K7"/>
    <mergeCell ref="L8:N8"/>
    <mergeCell ref="O9:Q9"/>
  </mergeCells>
  <pageMargins left="0.7" right="0.7" top="0.75" bottom="0.75" header="0.3" footer="0.3"/>
  <pageSetup orientation="portrait" r:id="rId1"/>
  <ignoredErrors>
    <ignoredError sqref="AD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P22"/>
  <sheetViews>
    <sheetView showGridLines="0" zoomScale="86" zoomScaleNormal="86" workbookViewId="0">
      <selection activeCell="I13" sqref="I13"/>
    </sheetView>
  </sheetViews>
  <sheetFormatPr defaultRowHeight="14.4"/>
  <cols>
    <col min="3" max="7" width="23.44140625" customWidth="1"/>
  </cols>
  <sheetData>
    <row r="1" spans="2:16" ht="15" thickBot="1"/>
    <row r="2" spans="2:16" ht="18.600000000000001" thickBot="1">
      <c r="C2" s="152" t="s">
        <v>10</v>
      </c>
      <c r="D2" s="153"/>
      <c r="E2" s="154" t="s">
        <v>11</v>
      </c>
      <c r="F2" s="155"/>
      <c r="G2" s="156"/>
    </row>
    <row r="3" spans="2:16" ht="18.600000000000001" thickBot="1">
      <c r="B3" s="38" t="s">
        <v>7</v>
      </c>
      <c r="C3" s="48" t="s">
        <v>38</v>
      </c>
      <c r="D3" s="60" t="s">
        <v>39</v>
      </c>
      <c r="E3" s="58" t="s">
        <v>40</v>
      </c>
      <c r="F3" s="54" t="s">
        <v>41</v>
      </c>
      <c r="G3" s="49" t="s">
        <v>42</v>
      </c>
      <c r="P3" s="105"/>
    </row>
    <row r="4" spans="2:16" ht="18.600000000000001" thickBot="1">
      <c r="B4" s="39" t="s">
        <v>7</v>
      </c>
      <c r="C4" s="50" t="s">
        <v>43</v>
      </c>
      <c r="D4" s="61" t="s">
        <v>47</v>
      </c>
      <c r="E4" s="111" t="s">
        <v>26</v>
      </c>
      <c r="F4" s="111" t="s">
        <v>44</v>
      </c>
      <c r="G4" s="111" t="s">
        <v>45</v>
      </c>
    </row>
    <row r="5" spans="2:16" ht="18.600000000000001" thickBot="1">
      <c r="B5" s="40" t="s">
        <v>0</v>
      </c>
      <c r="C5" s="50" t="s">
        <v>46</v>
      </c>
      <c r="D5" s="61" t="s">
        <v>48</v>
      </c>
      <c r="E5" s="47" t="s">
        <v>27</v>
      </c>
      <c r="F5" s="46" t="s">
        <v>49</v>
      </c>
      <c r="G5" s="51" t="s">
        <v>28</v>
      </c>
    </row>
    <row r="6" spans="2:16" ht="18.600000000000001" thickBot="1">
      <c r="B6" s="41" t="s">
        <v>0</v>
      </c>
      <c r="C6" s="112" t="s">
        <v>50</v>
      </c>
      <c r="D6" s="112" t="s">
        <v>51</v>
      </c>
      <c r="E6" s="47" t="s">
        <v>29</v>
      </c>
      <c r="F6" s="46" t="s">
        <v>52</v>
      </c>
      <c r="G6" s="51" t="s">
        <v>53</v>
      </c>
    </row>
    <row r="7" spans="2:16" ht="18.600000000000001" thickBot="1">
      <c r="B7" s="42" t="s">
        <v>8</v>
      </c>
      <c r="C7" s="110" t="s">
        <v>23</v>
      </c>
      <c r="D7" s="110" t="s">
        <v>21</v>
      </c>
      <c r="E7" s="47" t="s">
        <v>30</v>
      </c>
      <c r="F7" s="46" t="s">
        <v>31</v>
      </c>
      <c r="G7" s="51" t="s">
        <v>32</v>
      </c>
    </row>
    <row r="8" spans="2:16" ht="18.600000000000001" thickBot="1">
      <c r="B8" s="43" t="s">
        <v>8</v>
      </c>
      <c r="C8" s="111" t="s">
        <v>22</v>
      </c>
      <c r="D8" s="111" t="s">
        <v>24</v>
      </c>
      <c r="E8" s="110" t="s">
        <v>33</v>
      </c>
      <c r="F8" s="110" t="s">
        <v>34</v>
      </c>
      <c r="G8" s="110" t="s">
        <v>35</v>
      </c>
    </row>
    <row r="9" spans="2:16" ht="18.600000000000001" thickBot="1">
      <c r="B9" s="44" t="s">
        <v>9</v>
      </c>
      <c r="C9" s="50" t="s">
        <v>54</v>
      </c>
      <c r="D9" s="61" t="s">
        <v>55</v>
      </c>
      <c r="E9" s="112" t="s">
        <v>56</v>
      </c>
      <c r="F9" s="112" t="s">
        <v>57</v>
      </c>
      <c r="G9" s="112" t="s">
        <v>36</v>
      </c>
    </row>
    <row r="10" spans="2:16" ht="18.600000000000001" thickBot="1">
      <c r="B10" s="45" t="s">
        <v>9</v>
      </c>
      <c r="C10" s="52" t="s">
        <v>58</v>
      </c>
      <c r="D10" s="62" t="s">
        <v>25</v>
      </c>
      <c r="E10" s="59" t="s">
        <v>59</v>
      </c>
      <c r="F10" s="55" t="s">
        <v>37</v>
      </c>
      <c r="G10" s="53" t="s">
        <v>60</v>
      </c>
    </row>
    <row r="11" spans="2:16" ht="18.600000000000001" thickBot="1">
      <c r="B11" s="29"/>
      <c r="C11" s="28"/>
      <c r="D11" s="28"/>
      <c r="E11" s="28"/>
      <c r="F11" s="28"/>
      <c r="G11" s="28"/>
    </row>
    <row r="12" spans="2:16" ht="18.600000000000001" thickBot="1">
      <c r="C12" s="67" t="s">
        <v>12</v>
      </c>
      <c r="D12" s="157" t="s">
        <v>13</v>
      </c>
      <c r="E12" s="158"/>
      <c r="F12" s="158"/>
      <c r="G12" s="159"/>
    </row>
    <row r="13" spans="2:16" ht="18">
      <c r="B13" s="30" t="s">
        <v>7</v>
      </c>
      <c r="C13" s="64" t="str">
        <f>G3</f>
        <v>Mark Rubenstein</v>
      </c>
      <c r="D13" s="63" t="str">
        <f>C3</f>
        <v>S. Robenstein</v>
      </c>
      <c r="E13" s="56" t="str">
        <f>D3</f>
        <v>Antony Klooger</v>
      </c>
      <c r="F13" s="56" t="str">
        <f>E3</f>
        <v>Peter Felbel</v>
      </c>
      <c r="G13" s="57" t="str">
        <f>F3</f>
        <v>Peter Grunfeld</v>
      </c>
    </row>
    <row r="14" spans="2:16" ht="18">
      <c r="B14" s="31" t="s">
        <v>7</v>
      </c>
      <c r="C14" s="65" t="str">
        <f>C4</f>
        <v>Rod Silber</v>
      </c>
      <c r="D14" s="47" t="str">
        <f>E4</f>
        <v>Gary Benveniste</v>
      </c>
      <c r="E14" s="46" t="str">
        <f>D4</f>
        <v>Michael Yelen</v>
      </c>
      <c r="F14" s="46" t="str">
        <f>F4</f>
        <v>Gary Lasky</v>
      </c>
      <c r="G14" s="51" t="str">
        <f>G4</f>
        <v>Brian Rosenberg</v>
      </c>
    </row>
    <row r="15" spans="2:16" ht="18">
      <c r="B15" s="32" t="s">
        <v>0</v>
      </c>
      <c r="C15" s="65" t="str">
        <f>C5</f>
        <v>Bernie Shannon</v>
      </c>
      <c r="D15" s="47"/>
      <c r="E15" s="46"/>
      <c r="F15" s="46"/>
      <c r="G15" s="51"/>
    </row>
    <row r="16" spans="2:16" ht="18">
      <c r="B16" s="33" t="s">
        <v>0</v>
      </c>
      <c r="C16" s="65" t="str">
        <f>C6</f>
        <v>Terry Lichkin</v>
      </c>
      <c r="D16" s="47"/>
      <c r="E16" s="46"/>
      <c r="F16" s="46"/>
      <c r="G16" s="51"/>
    </row>
    <row r="17" spans="2:7" ht="18">
      <c r="B17" s="34" t="s">
        <v>8</v>
      </c>
      <c r="C17" s="65" t="str">
        <f>D7</f>
        <v>Selwyn Hare</v>
      </c>
      <c r="D17" s="47" t="str">
        <f>E7</f>
        <v>Alan Saitowitz</v>
      </c>
      <c r="E17" s="46" t="str">
        <f>F7</f>
        <v>Colin Silberstein</v>
      </c>
      <c r="F17" s="46" t="str">
        <f>C7</f>
        <v>Haviv Takin</v>
      </c>
      <c r="G17" s="51" t="str">
        <f>G7</f>
        <v>Shalom Ben-Ami</v>
      </c>
    </row>
    <row r="18" spans="2:7" ht="18">
      <c r="B18" s="35" t="s">
        <v>8</v>
      </c>
      <c r="C18" s="65" t="str">
        <f>C8</f>
        <v>Zvika Hadar</v>
      </c>
      <c r="D18" s="47" t="str">
        <f>E8</f>
        <v>Dani Slodovnik</v>
      </c>
      <c r="E18" s="46" t="str">
        <f>F8</f>
        <v>Arie Kremer</v>
      </c>
      <c r="F18" s="46" t="str">
        <f>G8</f>
        <v>Lawrence Hurwitz</v>
      </c>
      <c r="G18" s="51" t="str">
        <f>D8</f>
        <v>Daniel Alonim</v>
      </c>
    </row>
    <row r="19" spans="2:7" ht="18">
      <c r="B19" s="36" t="s">
        <v>9</v>
      </c>
      <c r="C19" s="65" t="str">
        <f>D9</f>
        <v>Basil Kletz</v>
      </c>
      <c r="D19" s="47" t="str">
        <f>C9</f>
        <v>Raymond Leibman</v>
      </c>
      <c r="E19" s="46" t="str">
        <f>F9</f>
        <v>Jonty Alexander</v>
      </c>
      <c r="F19" s="46" t="str">
        <f>G9</f>
        <v>Denis Phillips</v>
      </c>
      <c r="G19" s="51" t="str">
        <f>E9</f>
        <v>Jared Stein</v>
      </c>
    </row>
    <row r="20" spans="2:7" ht="18.600000000000001" thickBot="1">
      <c r="B20" s="37" t="s">
        <v>9</v>
      </c>
      <c r="C20" s="66" t="str">
        <f>G10</f>
        <v>Trevor Rosenberg</v>
      </c>
      <c r="D20" s="59" t="str">
        <f>C10</f>
        <v>Eric Frenkel</v>
      </c>
      <c r="E20" s="55" t="str">
        <f>D10</f>
        <v>Jack Ezuz</v>
      </c>
      <c r="F20" s="55" t="str">
        <f>F10</f>
        <v>Haim Schneider</v>
      </c>
      <c r="G20" s="53" t="str">
        <f>E10</f>
        <v>Len Chalom</v>
      </c>
    </row>
    <row r="21" spans="2:7" ht="15" thickBot="1"/>
    <row r="22" spans="2:7" ht="15" thickBot="1">
      <c r="C22" s="104" t="s">
        <v>61</v>
      </c>
      <c r="E22" s="105" t="s">
        <v>62</v>
      </c>
      <c r="G22" s="106" t="s">
        <v>63</v>
      </c>
    </row>
  </sheetData>
  <mergeCells count="3">
    <mergeCell ref="C2:D2"/>
    <mergeCell ref="E2:G2"/>
    <mergeCell ref="D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</vt:lpstr>
      <vt:lpstr>Pairs and trips</vt:lpstr>
      <vt:lpstr>Singles and fours</vt:lpstr>
      <vt:lpstr>Teams &amp; medals</vt:lpstr>
    </vt:vector>
  </TitlesOfParts>
  <Company>LBAI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LBAI</dc:creator>
  <cp:lastModifiedBy>Office</cp:lastModifiedBy>
  <cp:lastPrinted>2017-07-10T15:03:46Z</cp:lastPrinted>
  <dcterms:created xsi:type="dcterms:W3CDTF">2013-05-27T08:24:55Z</dcterms:created>
  <dcterms:modified xsi:type="dcterms:W3CDTF">2017-07-13T06:05:51Z</dcterms:modified>
</cp:coreProperties>
</file>